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ee45ecb25105854/Plocha/Žebříčky 2024/"/>
    </mc:Choice>
  </mc:AlternateContent>
  <xr:revisionPtr revIDLastSave="202" documentId="8_{F65FACAE-9909-4D21-9A8B-2A0B27CEA100}" xr6:coauthVersionLast="47" xr6:coauthVersionMax="47" xr10:uidLastSave="{85FC73E1-D4E8-47EB-AE0B-A49721C21A2E}"/>
  <bookViews>
    <workbookView xWindow="-108" yWindow="-108" windowWidth="23256" windowHeight="13896" activeTab="1" xr2:uid="{4532B02D-E7A8-4DFE-B227-473C5B934335}"/>
  </bookViews>
  <sheets>
    <sheet name="Tabulka 2024 podle abecedy " sheetId="10" r:id="rId1"/>
    <sheet name="Tabulka 2024 podle bodů" sheetId="12" r:id="rId2"/>
    <sheet name="Tabulka 2023 podle bodů" sheetId="1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28" i="12" l="1"/>
  <c r="P28" i="12"/>
  <c r="M28" i="12"/>
  <c r="K28" i="12"/>
  <c r="G28" i="12"/>
  <c r="E28" i="12"/>
  <c r="R43" i="12"/>
  <c r="M43" i="12"/>
  <c r="K43" i="12"/>
  <c r="G43" i="12"/>
  <c r="E43" i="12"/>
  <c r="R9" i="12"/>
  <c r="P9" i="12"/>
  <c r="M9" i="12"/>
  <c r="K9" i="12"/>
  <c r="G9" i="12"/>
  <c r="E9" i="12"/>
  <c r="R34" i="12"/>
  <c r="P34" i="12"/>
  <c r="M34" i="12"/>
  <c r="K34" i="12"/>
  <c r="G34" i="12"/>
  <c r="E34" i="12"/>
  <c r="R41" i="12"/>
  <c r="P41" i="12"/>
  <c r="M41" i="12"/>
  <c r="S41" i="12" s="1"/>
  <c r="U41" i="12" s="1"/>
  <c r="K41" i="12"/>
  <c r="G41" i="12"/>
  <c r="E41" i="12"/>
  <c r="R46" i="12"/>
  <c r="P46" i="12"/>
  <c r="M46" i="12"/>
  <c r="K46" i="12"/>
  <c r="G46" i="12"/>
  <c r="E46" i="12"/>
  <c r="R2" i="12"/>
  <c r="P2" i="12"/>
  <c r="M2" i="12"/>
  <c r="K2" i="12"/>
  <c r="G2" i="12"/>
  <c r="E2" i="12"/>
  <c r="H2" i="12" s="1"/>
  <c r="R13" i="12"/>
  <c r="P13" i="12"/>
  <c r="M13" i="12"/>
  <c r="K13" i="12"/>
  <c r="G13" i="12"/>
  <c r="E13" i="12"/>
  <c r="H13" i="12" s="1"/>
  <c r="R15" i="12"/>
  <c r="P15" i="12"/>
  <c r="M15" i="12"/>
  <c r="K15" i="12"/>
  <c r="G15" i="12"/>
  <c r="E15" i="12"/>
  <c r="R8" i="12"/>
  <c r="P8" i="12"/>
  <c r="M8" i="12"/>
  <c r="K8" i="12"/>
  <c r="G8" i="12"/>
  <c r="E8" i="12"/>
  <c r="R40" i="12"/>
  <c r="P40" i="12"/>
  <c r="M40" i="12"/>
  <c r="K40" i="12"/>
  <c r="S40" i="12" s="1"/>
  <c r="U40" i="12" s="1"/>
  <c r="G40" i="12"/>
  <c r="E40" i="12"/>
  <c r="R4" i="12"/>
  <c r="P4" i="12"/>
  <c r="M4" i="12"/>
  <c r="K4" i="12"/>
  <c r="G4" i="12"/>
  <c r="E4" i="12"/>
  <c r="R44" i="12"/>
  <c r="P44" i="12"/>
  <c r="M44" i="12"/>
  <c r="K44" i="12"/>
  <c r="G44" i="12"/>
  <c r="E44" i="12"/>
  <c r="R36" i="12"/>
  <c r="P36" i="12"/>
  <c r="M36" i="12"/>
  <c r="K36" i="12"/>
  <c r="G36" i="12"/>
  <c r="E36" i="12"/>
  <c r="R38" i="12"/>
  <c r="P38" i="12"/>
  <c r="M38" i="12"/>
  <c r="K38" i="12"/>
  <c r="G38" i="12"/>
  <c r="E38" i="12"/>
  <c r="H38" i="12" s="1"/>
  <c r="R25" i="12"/>
  <c r="P25" i="12"/>
  <c r="M25" i="12"/>
  <c r="K25" i="12"/>
  <c r="G25" i="12"/>
  <c r="E25" i="12"/>
  <c r="H25" i="12" s="1"/>
  <c r="R30" i="12"/>
  <c r="P30" i="12"/>
  <c r="M30" i="12"/>
  <c r="K30" i="12"/>
  <c r="G30" i="12"/>
  <c r="E30" i="12"/>
  <c r="R24" i="12"/>
  <c r="P24" i="12"/>
  <c r="M24" i="12"/>
  <c r="K24" i="12"/>
  <c r="G24" i="12"/>
  <c r="E24" i="12"/>
  <c r="R12" i="12"/>
  <c r="P12" i="12"/>
  <c r="M12" i="12"/>
  <c r="K12" i="12"/>
  <c r="S12" i="12" s="1"/>
  <c r="U12" i="12" s="1"/>
  <c r="G12" i="12"/>
  <c r="E12" i="12"/>
  <c r="R42" i="12"/>
  <c r="P42" i="12"/>
  <c r="M42" i="12"/>
  <c r="K42" i="12"/>
  <c r="G42" i="12"/>
  <c r="E42" i="12"/>
  <c r="R6" i="12"/>
  <c r="P6" i="12"/>
  <c r="M6" i="12"/>
  <c r="K6" i="12"/>
  <c r="G6" i="12"/>
  <c r="E6" i="12"/>
  <c r="R14" i="12"/>
  <c r="P14" i="12"/>
  <c r="M14" i="12"/>
  <c r="K14" i="12"/>
  <c r="G14" i="12"/>
  <c r="E14" i="12"/>
  <c r="R21" i="12"/>
  <c r="P21" i="12"/>
  <c r="M21" i="12"/>
  <c r="K21" i="12"/>
  <c r="G21" i="12"/>
  <c r="E21" i="12"/>
  <c r="R26" i="12"/>
  <c r="P26" i="12"/>
  <c r="M26" i="12"/>
  <c r="K26" i="12"/>
  <c r="G26" i="12"/>
  <c r="E26" i="12"/>
  <c r="H26" i="12" s="1"/>
  <c r="R37" i="12"/>
  <c r="P37" i="12"/>
  <c r="M37" i="12"/>
  <c r="K37" i="12"/>
  <c r="G37" i="12"/>
  <c r="E37" i="12"/>
  <c r="R5" i="12"/>
  <c r="P5" i="12"/>
  <c r="M5" i="12"/>
  <c r="K5" i="12"/>
  <c r="S5" i="12" s="1"/>
  <c r="U5" i="12" s="1"/>
  <c r="G5" i="12"/>
  <c r="E5" i="12"/>
  <c r="R33" i="12"/>
  <c r="P33" i="12"/>
  <c r="M33" i="12"/>
  <c r="K33" i="12"/>
  <c r="S33" i="12" s="1"/>
  <c r="U33" i="12" s="1"/>
  <c r="G33" i="12"/>
  <c r="E33" i="12"/>
  <c r="R3" i="12"/>
  <c r="P3" i="12"/>
  <c r="M3" i="12"/>
  <c r="K3" i="12"/>
  <c r="G3" i="12"/>
  <c r="E3" i="12"/>
  <c r="R11" i="12"/>
  <c r="P11" i="12"/>
  <c r="M11" i="12"/>
  <c r="K11" i="12"/>
  <c r="G11" i="12"/>
  <c r="E11" i="12"/>
  <c r="R23" i="12"/>
  <c r="P23" i="12"/>
  <c r="M23" i="12"/>
  <c r="K23" i="12"/>
  <c r="G23" i="12"/>
  <c r="E23" i="12"/>
  <c r="R19" i="12"/>
  <c r="P19" i="12"/>
  <c r="M19" i="12"/>
  <c r="K19" i="12"/>
  <c r="G19" i="12"/>
  <c r="E19" i="12"/>
  <c r="H19" i="12" s="1"/>
  <c r="R45" i="12"/>
  <c r="P45" i="12"/>
  <c r="M45" i="12"/>
  <c r="K45" i="12"/>
  <c r="G45" i="12"/>
  <c r="E45" i="12"/>
  <c r="H45" i="12" s="1"/>
  <c r="R31" i="12"/>
  <c r="P31" i="12"/>
  <c r="M31" i="12"/>
  <c r="K31" i="12"/>
  <c r="G31" i="12"/>
  <c r="E31" i="12"/>
  <c r="R16" i="12"/>
  <c r="P16" i="12"/>
  <c r="M16" i="12"/>
  <c r="K16" i="12"/>
  <c r="S16" i="12" s="1"/>
  <c r="U16" i="12" s="1"/>
  <c r="G16" i="12"/>
  <c r="E16" i="12"/>
  <c r="R17" i="12"/>
  <c r="P17" i="12"/>
  <c r="M17" i="12"/>
  <c r="K17" i="12"/>
  <c r="G17" i="12"/>
  <c r="E17" i="12"/>
  <c r="R27" i="12"/>
  <c r="P27" i="12"/>
  <c r="M27" i="12"/>
  <c r="K27" i="12"/>
  <c r="G27" i="12"/>
  <c r="E27" i="12"/>
  <c r="R20" i="12"/>
  <c r="P20" i="12"/>
  <c r="M20" i="12"/>
  <c r="K20" i="12"/>
  <c r="G20" i="12"/>
  <c r="E20" i="12"/>
  <c r="R29" i="12"/>
  <c r="P29" i="12"/>
  <c r="M29" i="12"/>
  <c r="K29" i="12"/>
  <c r="G29" i="12"/>
  <c r="E29" i="12"/>
  <c r="R10" i="12"/>
  <c r="P10" i="12"/>
  <c r="M10" i="12"/>
  <c r="K10" i="12"/>
  <c r="G10" i="12"/>
  <c r="E10" i="12"/>
  <c r="H10" i="12" s="1"/>
  <c r="R22" i="12"/>
  <c r="P22" i="12"/>
  <c r="M22" i="12"/>
  <c r="K22" i="12"/>
  <c r="G22" i="12"/>
  <c r="E22" i="12"/>
  <c r="R39" i="12"/>
  <c r="P39" i="12"/>
  <c r="M39" i="12"/>
  <c r="K39" i="12"/>
  <c r="G39" i="12"/>
  <c r="E39" i="12"/>
  <c r="H39" i="12" s="1"/>
  <c r="R35" i="12"/>
  <c r="P35" i="12"/>
  <c r="M35" i="12"/>
  <c r="K35" i="12"/>
  <c r="S35" i="12" s="1"/>
  <c r="U35" i="12" s="1"/>
  <c r="G35" i="12"/>
  <c r="E35" i="12"/>
  <c r="R32" i="12"/>
  <c r="P32" i="12"/>
  <c r="M32" i="12"/>
  <c r="K32" i="12"/>
  <c r="G32" i="12"/>
  <c r="E32" i="12"/>
  <c r="R7" i="12"/>
  <c r="P7" i="12"/>
  <c r="M7" i="12"/>
  <c r="K7" i="12"/>
  <c r="G7" i="12"/>
  <c r="E7" i="12"/>
  <c r="R18" i="12"/>
  <c r="P18" i="12"/>
  <c r="M18" i="12"/>
  <c r="K18" i="12"/>
  <c r="G18" i="12"/>
  <c r="E18" i="12"/>
  <c r="S32" i="12" l="1"/>
  <c r="U32" i="12" s="1"/>
  <c r="H20" i="12"/>
  <c r="S45" i="12"/>
  <c r="U45" i="12" s="1"/>
  <c r="H11" i="12"/>
  <c r="H6" i="12"/>
  <c r="H44" i="12"/>
  <c r="V44" i="12" s="1"/>
  <c r="H16" i="12"/>
  <c r="V16" i="12" s="1"/>
  <c r="H43" i="12"/>
  <c r="S39" i="12"/>
  <c r="U39" i="12" s="1"/>
  <c r="S30" i="12"/>
  <c r="U30" i="12" s="1"/>
  <c r="S15" i="12"/>
  <c r="U15" i="12" s="1"/>
  <c r="H17" i="12"/>
  <c r="H33" i="12"/>
  <c r="H12" i="12"/>
  <c r="V12" i="12" s="1"/>
  <c r="H40" i="12"/>
  <c r="S9" i="12"/>
  <c r="U9" i="12" s="1"/>
  <c r="S17" i="12"/>
  <c r="U17" i="12" s="1"/>
  <c r="S25" i="12"/>
  <c r="U25" i="12" s="1"/>
  <c r="V25" i="12" s="1"/>
  <c r="S26" i="12"/>
  <c r="U26" i="12" s="1"/>
  <c r="V26" i="12" s="1"/>
  <c r="S20" i="12"/>
  <c r="U20" i="12" s="1"/>
  <c r="V20" i="12" s="1"/>
  <c r="S11" i="12"/>
  <c r="U11" i="12" s="1"/>
  <c r="V11" i="12" s="1"/>
  <c r="H5" i="12"/>
  <c r="V5" i="12" s="1"/>
  <c r="S6" i="12"/>
  <c r="U6" i="12" s="1"/>
  <c r="S44" i="12"/>
  <c r="U44" i="12" s="1"/>
  <c r="H8" i="12"/>
  <c r="H18" i="12"/>
  <c r="S10" i="12"/>
  <c r="U10" i="12" s="1"/>
  <c r="V10" i="12" s="1"/>
  <c r="S19" i="12"/>
  <c r="U19" i="12" s="1"/>
  <c r="V19" i="12" s="1"/>
  <c r="S2" i="12"/>
  <c r="U2" i="12" s="1"/>
  <c r="V2" i="12" s="1"/>
  <c r="S18" i="12"/>
  <c r="U18" i="12" s="1"/>
  <c r="V18" i="12" s="1"/>
  <c r="S7" i="12"/>
  <c r="U7" i="12" s="1"/>
  <c r="V39" i="12"/>
  <c r="S27" i="12"/>
  <c r="U27" i="12" s="1"/>
  <c r="H3" i="12"/>
  <c r="V3" i="12" s="1"/>
  <c r="H37" i="12"/>
  <c r="H30" i="12"/>
  <c r="V30" i="12" s="1"/>
  <c r="S4" i="12"/>
  <c r="U4" i="12" s="1"/>
  <c r="H15" i="12"/>
  <c r="S34" i="12"/>
  <c r="U34" i="12" s="1"/>
  <c r="H29" i="12"/>
  <c r="H22" i="12"/>
  <c r="H9" i="12"/>
  <c r="S43" i="12"/>
  <c r="U43" i="12" s="1"/>
  <c r="V43" i="12" s="1"/>
  <c r="H7" i="12"/>
  <c r="S31" i="12"/>
  <c r="U31" i="12" s="1"/>
  <c r="S3" i="12"/>
  <c r="U3" i="12" s="1"/>
  <c r="S21" i="12"/>
  <c r="U21" i="12" s="1"/>
  <c r="S24" i="12"/>
  <c r="U24" i="12" s="1"/>
  <c r="S13" i="12"/>
  <c r="U13" i="12" s="1"/>
  <c r="V13" i="12" s="1"/>
  <c r="H41" i="12"/>
  <c r="V41" i="12" s="1"/>
  <c r="H36" i="12"/>
  <c r="H46" i="12"/>
  <c r="V46" i="12" s="1"/>
  <c r="V45" i="12"/>
  <c r="S29" i="12"/>
  <c r="U29" i="12" s="1"/>
  <c r="H23" i="12"/>
  <c r="H42" i="12"/>
  <c r="S28" i="12"/>
  <c r="U28" i="12" s="1"/>
  <c r="V17" i="12"/>
  <c r="S37" i="12"/>
  <c r="U37" i="12" s="1"/>
  <c r="S42" i="12"/>
  <c r="U42" i="12" s="1"/>
  <c r="S38" i="12"/>
  <c r="U38" i="12" s="1"/>
  <c r="V38" i="12" s="1"/>
  <c r="S8" i="12"/>
  <c r="U8" i="12" s="1"/>
  <c r="H34" i="12"/>
  <c r="S36" i="12"/>
  <c r="U36" i="12" s="1"/>
  <c r="V29" i="12"/>
  <c r="S14" i="12"/>
  <c r="U14" i="12" s="1"/>
  <c r="H27" i="12"/>
  <c r="S22" i="12"/>
  <c r="U22" i="12" s="1"/>
  <c r="V22" i="12" s="1"/>
  <c r="V33" i="12"/>
  <c r="H35" i="12"/>
  <c r="V35" i="12" s="1"/>
  <c r="S23" i="12"/>
  <c r="U23" i="12" s="1"/>
  <c r="H14" i="12"/>
  <c r="H4" i="12"/>
  <c r="H28" i="12"/>
  <c r="V28" i="12" s="1"/>
  <c r="H32" i="12"/>
  <c r="V32" i="12" s="1"/>
  <c r="H31" i="12"/>
  <c r="H21" i="12"/>
  <c r="H24" i="12"/>
  <c r="S46" i="12"/>
  <c r="U46" i="12" s="1"/>
  <c r="V6" i="12"/>
  <c r="V40" i="12"/>
  <c r="V9" i="12"/>
  <c r="S42" i="10"/>
  <c r="S41" i="10"/>
  <c r="S34" i="10"/>
  <c r="S32" i="10"/>
  <c r="S27" i="10"/>
  <c r="S22" i="10"/>
  <c r="S17" i="10"/>
  <c r="S15" i="10"/>
  <c r="S13" i="10"/>
  <c r="S9" i="10"/>
  <c r="S8" i="10"/>
  <c r="S7" i="10"/>
  <c r="S6" i="10"/>
  <c r="S3" i="10"/>
  <c r="R46" i="10"/>
  <c r="S46" i="10" s="1"/>
  <c r="R45" i="10"/>
  <c r="S45" i="10" s="1"/>
  <c r="U45" i="10" s="1"/>
  <c r="V45" i="10" s="1"/>
  <c r="R44" i="10"/>
  <c r="R43" i="10"/>
  <c r="R42" i="10"/>
  <c r="R41" i="10"/>
  <c r="R40" i="10"/>
  <c r="R39" i="10"/>
  <c r="S39" i="10" s="1"/>
  <c r="R38" i="10"/>
  <c r="R37" i="10"/>
  <c r="R36" i="10"/>
  <c r="S36" i="10" s="1"/>
  <c r="R35" i="10"/>
  <c r="R34" i="10"/>
  <c r="R33" i="10"/>
  <c r="R32" i="10"/>
  <c r="R31" i="10"/>
  <c r="R30" i="10"/>
  <c r="R29" i="10"/>
  <c r="S29" i="10" s="1"/>
  <c r="R28" i="10"/>
  <c r="R27" i="10"/>
  <c r="R26" i="10"/>
  <c r="R25" i="10"/>
  <c r="R24" i="10"/>
  <c r="S24" i="10" s="1"/>
  <c r="R23" i="10"/>
  <c r="S23" i="10" s="1"/>
  <c r="R22" i="10"/>
  <c r="R21" i="10"/>
  <c r="R20" i="10"/>
  <c r="R19" i="10"/>
  <c r="R18" i="10"/>
  <c r="S18" i="10" s="1"/>
  <c r="R17" i="10"/>
  <c r="R16" i="10"/>
  <c r="R15" i="10"/>
  <c r="R14" i="10"/>
  <c r="R13" i="10"/>
  <c r="R12" i="10"/>
  <c r="R11" i="10"/>
  <c r="R10" i="10"/>
  <c r="R9" i="10"/>
  <c r="R8" i="10"/>
  <c r="R7" i="10"/>
  <c r="R6" i="10"/>
  <c r="R5" i="10"/>
  <c r="R4" i="10"/>
  <c r="R3" i="10"/>
  <c r="R2" i="10"/>
  <c r="M46" i="10"/>
  <c r="M45" i="10"/>
  <c r="M44" i="10"/>
  <c r="M43" i="10"/>
  <c r="S43" i="10" s="1"/>
  <c r="M42" i="10"/>
  <c r="M41" i="10"/>
  <c r="M40" i="10"/>
  <c r="M39" i="10"/>
  <c r="M38" i="10"/>
  <c r="S38" i="10" s="1"/>
  <c r="M37" i="10"/>
  <c r="M36" i="10"/>
  <c r="M35" i="10"/>
  <c r="M34" i="10"/>
  <c r="M33" i="10"/>
  <c r="S33" i="10" s="1"/>
  <c r="M32" i="10"/>
  <c r="M31" i="10"/>
  <c r="S31" i="10" s="1"/>
  <c r="M30" i="10"/>
  <c r="M29" i="10"/>
  <c r="M28" i="10"/>
  <c r="S28" i="10" s="1"/>
  <c r="M27" i="10"/>
  <c r="M26" i="10"/>
  <c r="S26" i="10" s="1"/>
  <c r="M25" i="10"/>
  <c r="M24" i="10"/>
  <c r="M23" i="10"/>
  <c r="M22" i="10"/>
  <c r="M21" i="10"/>
  <c r="S21" i="10" s="1"/>
  <c r="M20" i="10"/>
  <c r="S20" i="10" s="1"/>
  <c r="M19" i="10"/>
  <c r="M18" i="10"/>
  <c r="M17" i="10"/>
  <c r="M16" i="10"/>
  <c r="S16" i="10" s="1"/>
  <c r="M15" i="10"/>
  <c r="M14" i="10"/>
  <c r="S14" i="10" s="1"/>
  <c r="M13" i="10"/>
  <c r="M12" i="10"/>
  <c r="M11" i="10"/>
  <c r="M10" i="10"/>
  <c r="S10" i="10" s="1"/>
  <c r="M9" i="10"/>
  <c r="M8" i="10"/>
  <c r="M7" i="10"/>
  <c r="M6" i="10"/>
  <c r="M5" i="10"/>
  <c r="M4" i="10"/>
  <c r="M3" i="10"/>
  <c r="M2" i="10"/>
  <c r="S2" i="10" s="1"/>
  <c r="K46" i="10"/>
  <c r="K45" i="10"/>
  <c r="K44" i="10"/>
  <c r="K43" i="10"/>
  <c r="K42" i="10"/>
  <c r="K41" i="10"/>
  <c r="K40" i="10"/>
  <c r="K39" i="10"/>
  <c r="K38" i="10"/>
  <c r="K37" i="10"/>
  <c r="K36" i="10"/>
  <c r="K35" i="10"/>
  <c r="K34" i="10"/>
  <c r="K33" i="10"/>
  <c r="K32" i="10"/>
  <c r="K31" i="10"/>
  <c r="K30" i="10"/>
  <c r="K29" i="10"/>
  <c r="K28" i="10"/>
  <c r="K27" i="10"/>
  <c r="K26" i="10"/>
  <c r="K25" i="10"/>
  <c r="K24" i="10"/>
  <c r="K23" i="10"/>
  <c r="K22" i="10"/>
  <c r="K21" i="10"/>
  <c r="K20" i="10"/>
  <c r="K19" i="10"/>
  <c r="K18" i="10"/>
  <c r="K17" i="10"/>
  <c r="K16" i="10"/>
  <c r="K15" i="10"/>
  <c r="K14" i="10"/>
  <c r="K13" i="10"/>
  <c r="K12" i="10"/>
  <c r="K11" i="10"/>
  <c r="K10" i="10"/>
  <c r="K9" i="10"/>
  <c r="K8" i="10"/>
  <c r="K7" i="10"/>
  <c r="K6" i="10"/>
  <c r="K5" i="10"/>
  <c r="K4" i="10"/>
  <c r="K3" i="10"/>
  <c r="K2" i="10"/>
  <c r="E45" i="10"/>
  <c r="G45" i="10"/>
  <c r="G46" i="10"/>
  <c r="G44" i="10"/>
  <c r="G43" i="10"/>
  <c r="G42" i="10"/>
  <c r="G41" i="10"/>
  <c r="G40" i="10"/>
  <c r="G39" i="10"/>
  <c r="G38" i="10"/>
  <c r="G37" i="10"/>
  <c r="G36" i="10"/>
  <c r="G35" i="10"/>
  <c r="G34" i="10"/>
  <c r="G33" i="10"/>
  <c r="G32" i="10"/>
  <c r="G31" i="10"/>
  <c r="G30" i="10"/>
  <c r="G29" i="10"/>
  <c r="G28" i="10"/>
  <c r="G27" i="10"/>
  <c r="G26" i="10"/>
  <c r="G25" i="10"/>
  <c r="G24" i="10"/>
  <c r="G23" i="10"/>
  <c r="G22" i="10"/>
  <c r="G21" i="10"/>
  <c r="G20" i="10"/>
  <c r="G19" i="10"/>
  <c r="G18" i="10"/>
  <c r="G17" i="10"/>
  <c r="G16" i="10"/>
  <c r="G15" i="10"/>
  <c r="G14" i="10"/>
  <c r="G13" i="10"/>
  <c r="G12" i="10"/>
  <c r="G11" i="10"/>
  <c r="G10" i="10"/>
  <c r="G9" i="10"/>
  <c r="G8" i="10"/>
  <c r="G7" i="10"/>
  <c r="G6" i="10"/>
  <c r="G5" i="10"/>
  <c r="G4" i="10"/>
  <c r="G3" i="10"/>
  <c r="G2" i="10"/>
  <c r="E46" i="10"/>
  <c r="E44" i="10"/>
  <c r="E43" i="10"/>
  <c r="E42" i="10"/>
  <c r="E41" i="10"/>
  <c r="E40" i="10"/>
  <c r="E39" i="10"/>
  <c r="E38" i="10"/>
  <c r="E37" i="10"/>
  <c r="E36" i="10"/>
  <c r="E35" i="10"/>
  <c r="E34" i="10"/>
  <c r="E33" i="10"/>
  <c r="E32" i="10"/>
  <c r="E31" i="10"/>
  <c r="E30" i="10"/>
  <c r="E29" i="10"/>
  <c r="E28" i="10"/>
  <c r="E27" i="10"/>
  <c r="E26" i="10"/>
  <c r="E25" i="10"/>
  <c r="E24" i="10"/>
  <c r="E23" i="10"/>
  <c r="E22" i="10"/>
  <c r="E21" i="10"/>
  <c r="E20" i="10"/>
  <c r="E19" i="10"/>
  <c r="E18" i="10"/>
  <c r="E17" i="10"/>
  <c r="E16" i="10"/>
  <c r="E15" i="10"/>
  <c r="E14" i="10"/>
  <c r="E13" i="10"/>
  <c r="E12" i="10"/>
  <c r="E11" i="10"/>
  <c r="E10" i="10"/>
  <c r="E9" i="10"/>
  <c r="E8" i="10"/>
  <c r="E7" i="10"/>
  <c r="E6" i="10"/>
  <c r="E5" i="10"/>
  <c r="E4" i="10"/>
  <c r="E3" i="10"/>
  <c r="E2" i="10"/>
  <c r="Q23" i="11"/>
  <c r="O23" i="11"/>
  <c r="M23" i="11"/>
  <c r="K23" i="11"/>
  <c r="R23" i="11" s="1"/>
  <c r="T23" i="11" s="1"/>
  <c r="G23" i="11"/>
  <c r="E23" i="11"/>
  <c r="H23" i="11" s="1"/>
  <c r="U23" i="11" s="1"/>
  <c r="R12" i="11"/>
  <c r="T12" i="11" s="1"/>
  <c r="Q12" i="11"/>
  <c r="O12" i="11"/>
  <c r="M12" i="11"/>
  <c r="K12" i="11"/>
  <c r="G12" i="11"/>
  <c r="E12" i="11"/>
  <c r="Q33" i="11"/>
  <c r="O33" i="11"/>
  <c r="M33" i="11"/>
  <c r="K33" i="11"/>
  <c r="G33" i="11"/>
  <c r="E33" i="11"/>
  <c r="Q39" i="11"/>
  <c r="O39" i="11"/>
  <c r="M39" i="11"/>
  <c r="K39" i="11"/>
  <c r="R39" i="11" s="1"/>
  <c r="T39" i="11" s="1"/>
  <c r="G39" i="11"/>
  <c r="E39" i="11"/>
  <c r="H39" i="11" s="1"/>
  <c r="Q43" i="11"/>
  <c r="O43" i="11"/>
  <c r="M43" i="11"/>
  <c r="K43" i="11"/>
  <c r="G43" i="11"/>
  <c r="E43" i="11"/>
  <c r="Q2" i="11"/>
  <c r="O2" i="11"/>
  <c r="M2" i="11"/>
  <c r="K2" i="11"/>
  <c r="R2" i="11" s="1"/>
  <c r="T2" i="11" s="1"/>
  <c r="G2" i="11"/>
  <c r="E2" i="11"/>
  <c r="H2" i="11" s="1"/>
  <c r="Q9" i="11"/>
  <c r="O9" i="11"/>
  <c r="M9" i="11"/>
  <c r="K9" i="11"/>
  <c r="G9" i="11"/>
  <c r="E9" i="11"/>
  <c r="Q15" i="11"/>
  <c r="O15" i="11"/>
  <c r="M15" i="11"/>
  <c r="K15" i="11"/>
  <c r="G15" i="11"/>
  <c r="E15" i="11"/>
  <c r="H15" i="11" s="1"/>
  <c r="Q10" i="11"/>
  <c r="O10" i="11"/>
  <c r="M10" i="11"/>
  <c r="K10" i="11"/>
  <c r="G10" i="11"/>
  <c r="H10" i="11" s="1"/>
  <c r="E10" i="11"/>
  <c r="Q37" i="11"/>
  <c r="O37" i="11"/>
  <c r="M37" i="11"/>
  <c r="K37" i="11"/>
  <c r="G37" i="11"/>
  <c r="E37" i="11"/>
  <c r="Q4" i="11"/>
  <c r="O4" i="11"/>
  <c r="M4" i="11"/>
  <c r="K4" i="11"/>
  <c r="G4" i="11"/>
  <c r="E4" i="11"/>
  <c r="Q44" i="11"/>
  <c r="O44" i="11"/>
  <c r="M44" i="11"/>
  <c r="K44" i="11"/>
  <c r="G44" i="11"/>
  <c r="E44" i="11"/>
  <c r="Q41" i="11"/>
  <c r="O41" i="11"/>
  <c r="M41" i="11"/>
  <c r="K41" i="11"/>
  <c r="G41" i="11"/>
  <c r="E41" i="11"/>
  <c r="Q35" i="11"/>
  <c r="O35" i="11"/>
  <c r="M35" i="11"/>
  <c r="K35" i="11"/>
  <c r="G35" i="11"/>
  <c r="E35" i="11"/>
  <c r="H35" i="11" s="1"/>
  <c r="Q30" i="11"/>
  <c r="O30" i="11"/>
  <c r="M30" i="11"/>
  <c r="K30" i="11"/>
  <c r="G30" i="11"/>
  <c r="H30" i="11" s="1"/>
  <c r="E30" i="11"/>
  <c r="Q25" i="11"/>
  <c r="O25" i="11"/>
  <c r="M25" i="11"/>
  <c r="K25" i="11"/>
  <c r="G25" i="11"/>
  <c r="E25" i="11"/>
  <c r="H25" i="11" s="1"/>
  <c r="Q29" i="11"/>
  <c r="O29" i="11"/>
  <c r="M29" i="11"/>
  <c r="K29" i="11"/>
  <c r="R29" i="11" s="1"/>
  <c r="T29" i="11" s="1"/>
  <c r="G29" i="11"/>
  <c r="E29" i="11"/>
  <c r="Q14" i="11"/>
  <c r="O14" i="11"/>
  <c r="M14" i="11"/>
  <c r="K14" i="11"/>
  <c r="R14" i="11" s="1"/>
  <c r="T14" i="11" s="1"/>
  <c r="G14" i="11"/>
  <c r="E14" i="11"/>
  <c r="Q40" i="11"/>
  <c r="O40" i="11"/>
  <c r="M40" i="11"/>
  <c r="K40" i="11"/>
  <c r="G40" i="11"/>
  <c r="E40" i="11"/>
  <c r="Q8" i="11"/>
  <c r="O8" i="11"/>
  <c r="M8" i="11"/>
  <c r="K8" i="11"/>
  <c r="G8" i="11"/>
  <c r="E8" i="11"/>
  <c r="H8" i="11" s="1"/>
  <c r="Q16" i="11"/>
  <c r="O16" i="11"/>
  <c r="M16" i="11"/>
  <c r="K16" i="11"/>
  <c r="G16" i="11"/>
  <c r="E16" i="11"/>
  <c r="Q18" i="11"/>
  <c r="O18" i="11"/>
  <c r="M18" i="11"/>
  <c r="K18" i="11"/>
  <c r="G18" i="11"/>
  <c r="E18" i="11"/>
  <c r="H18" i="11" s="1"/>
  <c r="Q27" i="11"/>
  <c r="O27" i="11"/>
  <c r="M27" i="11"/>
  <c r="K27" i="11"/>
  <c r="G27" i="11"/>
  <c r="H27" i="11" s="1"/>
  <c r="E27" i="11"/>
  <c r="Q36" i="11"/>
  <c r="O36" i="11"/>
  <c r="M36" i="11"/>
  <c r="K36" i="11"/>
  <c r="G36" i="11"/>
  <c r="E36" i="11"/>
  <c r="H36" i="11" s="1"/>
  <c r="Q5" i="11"/>
  <c r="O5" i="11"/>
  <c r="M5" i="11"/>
  <c r="K5" i="11"/>
  <c r="R5" i="11" s="1"/>
  <c r="T5" i="11" s="1"/>
  <c r="G5" i="11"/>
  <c r="E5" i="11"/>
  <c r="H5" i="11" s="1"/>
  <c r="Q26" i="11"/>
  <c r="O26" i="11"/>
  <c r="M26" i="11"/>
  <c r="K26" i="11"/>
  <c r="R26" i="11" s="1"/>
  <c r="T26" i="11" s="1"/>
  <c r="G26" i="11"/>
  <c r="E26" i="11"/>
  <c r="Q3" i="11"/>
  <c r="O3" i="11"/>
  <c r="M3" i="11"/>
  <c r="K3" i="11"/>
  <c r="G3" i="11"/>
  <c r="E3" i="11"/>
  <c r="Q11" i="11"/>
  <c r="O11" i="11"/>
  <c r="M11" i="11"/>
  <c r="K11" i="11"/>
  <c r="G11" i="11"/>
  <c r="E11" i="11"/>
  <c r="Q19" i="11"/>
  <c r="O19" i="11"/>
  <c r="M19" i="11"/>
  <c r="K19" i="11"/>
  <c r="G19" i="11"/>
  <c r="E19" i="11"/>
  <c r="H19" i="11" s="1"/>
  <c r="Q22" i="11"/>
  <c r="O22" i="11"/>
  <c r="M22" i="11"/>
  <c r="K22" i="11"/>
  <c r="G22" i="11"/>
  <c r="E22" i="11"/>
  <c r="Q45" i="11"/>
  <c r="O45" i="11"/>
  <c r="M45" i="11"/>
  <c r="K45" i="11"/>
  <c r="G45" i="11"/>
  <c r="E45" i="11"/>
  <c r="Q28" i="11"/>
  <c r="O28" i="11"/>
  <c r="M28" i="11"/>
  <c r="K28" i="11"/>
  <c r="G28" i="11"/>
  <c r="E28" i="11"/>
  <c r="H28" i="11" s="1"/>
  <c r="Q17" i="11"/>
  <c r="O17" i="11"/>
  <c r="M17" i="11"/>
  <c r="K17" i="11"/>
  <c r="G17" i="11"/>
  <c r="E17" i="11"/>
  <c r="H17" i="11" s="1"/>
  <c r="Q13" i="11"/>
  <c r="O13" i="11"/>
  <c r="M13" i="11"/>
  <c r="K13" i="11"/>
  <c r="R13" i="11" s="1"/>
  <c r="T13" i="11" s="1"/>
  <c r="G13" i="11"/>
  <c r="E13" i="11"/>
  <c r="Q32" i="11"/>
  <c r="O32" i="11"/>
  <c r="M32" i="11"/>
  <c r="K32" i="11"/>
  <c r="G32" i="11"/>
  <c r="E32" i="11"/>
  <c r="Q21" i="11"/>
  <c r="O21" i="11"/>
  <c r="M21" i="11"/>
  <c r="K21" i="11"/>
  <c r="G21" i="11"/>
  <c r="E21" i="11"/>
  <c r="Q31" i="11"/>
  <c r="O31" i="11"/>
  <c r="M31" i="11"/>
  <c r="K31" i="11"/>
  <c r="G31" i="11"/>
  <c r="H31" i="11" s="1"/>
  <c r="E31" i="11"/>
  <c r="Q6" i="11"/>
  <c r="O6" i="11"/>
  <c r="M6" i="11"/>
  <c r="K6" i="11"/>
  <c r="R6" i="11" s="1"/>
  <c r="T6" i="11" s="1"/>
  <c r="G6" i="11"/>
  <c r="E6" i="11"/>
  <c r="Q24" i="11"/>
  <c r="O24" i="11"/>
  <c r="M24" i="11"/>
  <c r="K24" i="11"/>
  <c r="G24" i="11"/>
  <c r="E24" i="11"/>
  <c r="Q38" i="11"/>
  <c r="O38" i="11"/>
  <c r="M38" i="11"/>
  <c r="K38" i="11"/>
  <c r="G38" i="11"/>
  <c r="E38" i="11"/>
  <c r="H38" i="11" s="1"/>
  <c r="Q42" i="11"/>
  <c r="O42" i="11"/>
  <c r="M42" i="11"/>
  <c r="K42" i="11"/>
  <c r="H42" i="11"/>
  <c r="G42" i="11"/>
  <c r="E42" i="11"/>
  <c r="Q34" i="11"/>
  <c r="O34" i="11"/>
  <c r="M34" i="11"/>
  <c r="K34" i="11"/>
  <c r="G34" i="11"/>
  <c r="E34" i="11"/>
  <c r="Q7" i="11"/>
  <c r="O7" i="11"/>
  <c r="M7" i="11"/>
  <c r="K7" i="11"/>
  <c r="G7" i="11"/>
  <c r="E7" i="11"/>
  <c r="Q20" i="11"/>
  <c r="O20" i="11"/>
  <c r="M20" i="11"/>
  <c r="K20" i="11"/>
  <c r="R20" i="11" s="1"/>
  <c r="G20" i="11"/>
  <c r="E20" i="11"/>
  <c r="P46" i="10"/>
  <c r="P44" i="10"/>
  <c r="P43" i="10"/>
  <c r="P42" i="10"/>
  <c r="P41" i="10"/>
  <c r="P40" i="10"/>
  <c r="P39" i="10"/>
  <c r="P38" i="10"/>
  <c r="P37" i="10"/>
  <c r="P36" i="10"/>
  <c r="P35" i="10"/>
  <c r="P34" i="10"/>
  <c r="P33" i="10"/>
  <c r="P32" i="10"/>
  <c r="P31" i="10"/>
  <c r="P30" i="10"/>
  <c r="P29" i="10"/>
  <c r="P28" i="10"/>
  <c r="P27" i="10"/>
  <c r="P26" i="10"/>
  <c r="P25" i="10"/>
  <c r="P24" i="10"/>
  <c r="P23" i="10"/>
  <c r="P22" i="10"/>
  <c r="P21" i="10"/>
  <c r="P20" i="10"/>
  <c r="P19" i="10"/>
  <c r="P18" i="10"/>
  <c r="P17" i="10"/>
  <c r="P16" i="10"/>
  <c r="P15" i="10"/>
  <c r="P14" i="10"/>
  <c r="P13" i="10"/>
  <c r="P12" i="10"/>
  <c r="P11" i="10"/>
  <c r="P10" i="10"/>
  <c r="P9" i="10"/>
  <c r="P8" i="10"/>
  <c r="P7" i="10"/>
  <c r="P6" i="10"/>
  <c r="P5" i="10"/>
  <c r="P4" i="10"/>
  <c r="P3" i="10"/>
  <c r="P2" i="10"/>
  <c r="V4" i="12" l="1"/>
  <c r="V15" i="12"/>
  <c r="V8" i="12"/>
  <c r="V24" i="12"/>
  <c r="V21" i="12"/>
  <c r="V37" i="12"/>
  <c r="V27" i="12"/>
  <c r="V7" i="12"/>
  <c r="V34" i="12"/>
  <c r="H47" i="12"/>
  <c r="V31" i="12"/>
  <c r="V36" i="12"/>
  <c r="V14" i="12"/>
  <c r="S47" i="12"/>
  <c r="V42" i="12"/>
  <c r="V23" i="12"/>
  <c r="S44" i="10"/>
  <c r="S40" i="10"/>
  <c r="S37" i="10"/>
  <c r="S35" i="10"/>
  <c r="S30" i="10"/>
  <c r="S25" i="10"/>
  <c r="S19" i="10"/>
  <c r="S12" i="10"/>
  <c r="S11" i="10"/>
  <c r="S5" i="10"/>
  <c r="S4" i="10"/>
  <c r="H30" i="10"/>
  <c r="H19" i="10"/>
  <c r="H31" i="10"/>
  <c r="H33" i="10"/>
  <c r="H46" i="10"/>
  <c r="H40" i="10"/>
  <c r="H8" i="10"/>
  <c r="H9" i="10"/>
  <c r="H14" i="10"/>
  <c r="H27" i="10"/>
  <c r="H43" i="10"/>
  <c r="H15" i="10"/>
  <c r="H24" i="10"/>
  <c r="H42" i="10"/>
  <c r="H28" i="10"/>
  <c r="H29" i="10"/>
  <c r="H5" i="10"/>
  <c r="H21" i="10"/>
  <c r="H37" i="10"/>
  <c r="H2" i="10"/>
  <c r="H34" i="10"/>
  <c r="H6" i="10"/>
  <c r="H22" i="10"/>
  <c r="H38" i="10"/>
  <c r="H3" i="10"/>
  <c r="H35" i="10"/>
  <c r="H7" i="10"/>
  <c r="H23" i="10"/>
  <c r="H45" i="10"/>
  <c r="H12" i="10"/>
  <c r="H44" i="10"/>
  <c r="H13" i="10"/>
  <c r="H4" i="10"/>
  <c r="H25" i="10"/>
  <c r="H41" i="10"/>
  <c r="H10" i="10"/>
  <c r="H26" i="10"/>
  <c r="H39" i="10"/>
  <c r="H11" i="10"/>
  <c r="H16" i="10"/>
  <c r="H32" i="10"/>
  <c r="H17" i="10"/>
  <c r="H18" i="10"/>
  <c r="H20" i="10"/>
  <c r="H36" i="10"/>
  <c r="H45" i="11"/>
  <c r="R18" i="11"/>
  <c r="T18" i="11" s="1"/>
  <c r="R10" i="11"/>
  <c r="T10" i="11" s="1"/>
  <c r="H43" i="11"/>
  <c r="R22" i="11"/>
  <c r="T22" i="11" s="1"/>
  <c r="R37" i="11"/>
  <c r="T37" i="11" s="1"/>
  <c r="U37" i="11" s="1"/>
  <c r="R21" i="11"/>
  <c r="T21" i="11" s="1"/>
  <c r="H24" i="11"/>
  <c r="R11" i="11"/>
  <c r="T11" i="11" s="1"/>
  <c r="R35" i="11"/>
  <c r="T35" i="11" s="1"/>
  <c r="H9" i="11"/>
  <c r="R42" i="11"/>
  <c r="T42" i="11" s="1"/>
  <c r="H6" i="11"/>
  <c r="U6" i="11" s="1"/>
  <c r="R8" i="11"/>
  <c r="T8" i="11" s="1"/>
  <c r="U8" i="11" s="1"/>
  <c r="R34" i="11"/>
  <c r="T34" i="11" s="1"/>
  <c r="R17" i="11"/>
  <c r="T17" i="11" s="1"/>
  <c r="U17" i="11" s="1"/>
  <c r="H22" i="11"/>
  <c r="H16" i="11"/>
  <c r="H29" i="11"/>
  <c r="U29" i="11" s="1"/>
  <c r="H41" i="11"/>
  <c r="R44" i="11"/>
  <c r="T44" i="11" s="1"/>
  <c r="H7" i="11"/>
  <c r="R40" i="11"/>
  <c r="T40" i="11" s="1"/>
  <c r="H4" i="11"/>
  <c r="R33" i="11"/>
  <c r="T33" i="11" s="1"/>
  <c r="H20" i="11"/>
  <c r="R31" i="11"/>
  <c r="T31" i="11" s="1"/>
  <c r="U31" i="11" s="1"/>
  <c r="H13" i="11"/>
  <c r="U13" i="11" s="1"/>
  <c r="R28" i="11"/>
  <c r="T28" i="11" s="1"/>
  <c r="U28" i="11" s="1"/>
  <c r="H11" i="11"/>
  <c r="U11" i="11" s="1"/>
  <c r="R16" i="11"/>
  <c r="T16" i="11" s="1"/>
  <c r="U16" i="11" s="1"/>
  <c r="H14" i="11"/>
  <c r="R25" i="11"/>
  <c r="T25" i="11" s="1"/>
  <c r="U25" i="11" s="1"/>
  <c r="H44" i="11"/>
  <c r="R43" i="11"/>
  <c r="T43" i="11" s="1"/>
  <c r="U43" i="11" s="1"/>
  <c r="H12" i="11"/>
  <c r="U12" i="11" s="1"/>
  <c r="U18" i="11"/>
  <c r="U2" i="11"/>
  <c r="R32" i="11"/>
  <c r="T32" i="11" s="1"/>
  <c r="R45" i="11"/>
  <c r="T45" i="11" s="1"/>
  <c r="U45" i="11" s="1"/>
  <c r="R30" i="11"/>
  <c r="T30" i="11" s="1"/>
  <c r="U30" i="11" s="1"/>
  <c r="R7" i="11"/>
  <c r="T7" i="11" s="1"/>
  <c r="H32" i="11"/>
  <c r="R3" i="11"/>
  <c r="T3" i="11" s="1"/>
  <c r="H40" i="11"/>
  <c r="R4" i="11"/>
  <c r="T4" i="11" s="1"/>
  <c r="H33" i="11"/>
  <c r="U33" i="11" s="1"/>
  <c r="H34" i="11"/>
  <c r="R38" i="11"/>
  <c r="T38" i="11" s="1"/>
  <c r="U38" i="11" s="1"/>
  <c r="H21" i="11"/>
  <c r="R19" i="11"/>
  <c r="T19" i="11" s="1"/>
  <c r="U19" i="11" s="1"/>
  <c r="H26" i="11"/>
  <c r="U26" i="11" s="1"/>
  <c r="R36" i="11"/>
  <c r="T36" i="11" s="1"/>
  <c r="U36" i="11" s="1"/>
  <c r="R41" i="11"/>
  <c r="T41" i="11" s="1"/>
  <c r="H37" i="11"/>
  <c r="R15" i="11"/>
  <c r="T15" i="11" s="1"/>
  <c r="H3" i="11"/>
  <c r="U15" i="11"/>
  <c r="R24" i="11"/>
  <c r="T24" i="11" s="1"/>
  <c r="U24" i="11" s="1"/>
  <c r="R27" i="11"/>
  <c r="T27" i="11" s="1"/>
  <c r="U27" i="11" s="1"/>
  <c r="R9" i="11"/>
  <c r="T9" i="11" s="1"/>
  <c r="U9" i="11" s="1"/>
  <c r="U14" i="11"/>
  <c r="U22" i="11"/>
  <c r="U35" i="11"/>
  <c r="T20" i="11"/>
  <c r="U20" i="11" s="1"/>
  <c r="U32" i="11"/>
  <c r="U40" i="11"/>
  <c r="U41" i="11"/>
  <c r="U39" i="11"/>
  <c r="U34" i="11"/>
  <c r="U42" i="11"/>
  <c r="U5" i="11"/>
  <c r="U10" i="11"/>
  <c r="U11" i="10"/>
  <c r="I49" i="12" l="1"/>
  <c r="U36" i="10"/>
  <c r="U21" i="11"/>
  <c r="U3" i="11"/>
  <c r="U44" i="11"/>
  <c r="U4" i="11"/>
  <c r="H46" i="11"/>
  <c r="R46" i="11"/>
  <c r="U7" i="11"/>
  <c r="U44" i="10"/>
  <c r="U39" i="10"/>
  <c r="U30" i="10"/>
  <c r="U7" i="10"/>
  <c r="V7" i="10" s="1"/>
  <c r="U3" i="10"/>
  <c r="U27" i="10"/>
  <c r="U43" i="10"/>
  <c r="U38" i="10"/>
  <c r="U29" i="10"/>
  <c r="U33" i="10"/>
  <c r="U10" i="10"/>
  <c r="U15" i="10"/>
  <c r="V11" i="10"/>
  <c r="U12" i="10"/>
  <c r="U17" i="10"/>
  <c r="U31" i="10"/>
  <c r="U20" i="10"/>
  <c r="U22" i="10"/>
  <c r="U28" i="10"/>
  <c r="U2" i="10"/>
  <c r="U19" i="10"/>
  <c r="U41" i="10"/>
  <c r="U8" i="10"/>
  <c r="U21" i="10"/>
  <c r="U23" i="10"/>
  <c r="U14" i="10"/>
  <c r="U34" i="10"/>
  <c r="U46" i="10"/>
  <c r="U37" i="10"/>
  <c r="U4" i="10"/>
  <c r="U6" i="10"/>
  <c r="V6" i="10" s="1"/>
  <c r="U24" i="10"/>
  <c r="U9" i="10"/>
  <c r="U13" i="10"/>
  <c r="U26" i="10"/>
  <c r="U16" i="10"/>
  <c r="U35" i="10"/>
  <c r="U40" i="10"/>
  <c r="U5" i="10"/>
  <c r="U18" i="10"/>
  <c r="U32" i="10"/>
  <c r="U42" i="10"/>
  <c r="U25" i="10"/>
  <c r="V21" i="10" l="1"/>
  <c r="V39" i="10"/>
  <c r="V10" i="10"/>
  <c r="V36" i="10"/>
  <c r="V44" i="10"/>
  <c r="V35" i="10"/>
  <c r="J48" i="11"/>
  <c r="V30" i="10"/>
  <c r="V3" i="10"/>
  <c r="V43" i="10"/>
  <c r="V29" i="10"/>
  <c r="V27" i="10"/>
  <c r="V33" i="10"/>
  <c r="V38" i="10"/>
  <c r="V26" i="10"/>
  <c r="V42" i="10"/>
  <c r="V15" i="10"/>
  <c r="V31" i="10"/>
  <c r="V32" i="10"/>
  <c r="V28" i="10"/>
  <c r="V37" i="10"/>
  <c r="V8" i="10"/>
  <c r="V41" i="10"/>
  <c r="V18" i="10"/>
  <c r="V17" i="10"/>
  <c r="V40" i="10"/>
  <c r="V12" i="10"/>
  <c r="V24" i="10"/>
  <c r="V19" i="10"/>
  <c r="V46" i="10"/>
  <c r="V22" i="10"/>
  <c r="V13" i="10"/>
  <c r="V9" i="10"/>
  <c r="V2" i="10"/>
  <c r="V14" i="10"/>
  <c r="V23" i="10"/>
  <c r="V4" i="10"/>
  <c r="V34" i="10"/>
  <c r="V16" i="10"/>
  <c r="V5" i="10"/>
  <c r="V20" i="10"/>
  <c r="V25" i="10"/>
  <c r="S47" i="10"/>
  <c r="H47" i="10"/>
  <c r="I49" i="10" l="1"/>
</calcChain>
</file>

<file path=xl/sharedStrings.xml><?xml version="1.0" encoding="utf-8"?>
<sst xmlns="http://schemas.openxmlformats.org/spreadsheetml/2006/main" count="337" uniqueCount="76">
  <si>
    <t>ODDÍL</t>
  </si>
  <si>
    <t>bža CELK</t>
  </si>
  <si>
    <t>žáci CELK</t>
  </si>
  <si>
    <t>koef.</t>
  </si>
  <si>
    <t>žáci*koef</t>
  </si>
  <si>
    <t>celkem</t>
  </si>
  <si>
    <t>SPA</t>
  </si>
  <si>
    <t>CHO</t>
  </si>
  <si>
    <t>DEC</t>
  </si>
  <si>
    <t>PPL</t>
  </si>
  <si>
    <t>KVS</t>
  </si>
  <si>
    <t>NYM</t>
  </si>
  <si>
    <t>PRV</t>
  </si>
  <si>
    <t>TSE</t>
  </si>
  <si>
    <t>KOJ</t>
  </si>
  <si>
    <t>USK</t>
  </si>
  <si>
    <t>SEZ</t>
  </si>
  <si>
    <t>ONV</t>
  </si>
  <si>
    <t>UNL</t>
  </si>
  <si>
    <t>SED</t>
  </si>
  <si>
    <t>TYN</t>
  </si>
  <si>
    <t>JAB</t>
  </si>
  <si>
    <t>CER</t>
  </si>
  <si>
    <t>SHK</t>
  </si>
  <si>
    <t>ZBR</t>
  </si>
  <si>
    <t>MOD</t>
  </si>
  <si>
    <t>ZAM</t>
  </si>
  <si>
    <t>POD</t>
  </si>
  <si>
    <t>LIB</t>
  </si>
  <si>
    <t>PIS</t>
  </si>
  <si>
    <t>OLO</t>
  </si>
  <si>
    <t>SLH</t>
  </si>
  <si>
    <t>SOP</t>
  </si>
  <si>
    <t>PDM</t>
  </si>
  <si>
    <t>LIT</t>
  </si>
  <si>
    <t>SKD</t>
  </si>
  <si>
    <t>VSO</t>
  </si>
  <si>
    <t>HRA</t>
  </si>
  <si>
    <t>SOS</t>
  </si>
  <si>
    <t>VPL</t>
  </si>
  <si>
    <t>LSB</t>
  </si>
  <si>
    <t>KAD</t>
  </si>
  <si>
    <t>FRM</t>
  </si>
  <si>
    <t>LOB</t>
  </si>
  <si>
    <t>ZVS</t>
  </si>
  <si>
    <t>RKL</t>
  </si>
  <si>
    <t>STE</t>
  </si>
  <si>
    <t>CHE</t>
  </si>
  <si>
    <t>benža 21</t>
  </si>
  <si>
    <t>GPC</t>
  </si>
  <si>
    <t>KKK</t>
  </si>
  <si>
    <t>koeficient</t>
  </si>
  <si>
    <t>bci / žci</t>
  </si>
  <si>
    <t>benža 22</t>
  </si>
  <si>
    <t>žáci ml.2022</t>
  </si>
  <si>
    <t>žáci st.2022</t>
  </si>
  <si>
    <t>2*b23</t>
  </si>
  <si>
    <t>benža 23</t>
  </si>
  <si>
    <t>1,5*b22</t>
  </si>
  <si>
    <t>žáci 2021</t>
  </si>
  <si>
    <t>1,5*žáci ml.2022</t>
  </si>
  <si>
    <t>žáci ml.2023</t>
  </si>
  <si>
    <t>2*žáci ml.2023</t>
  </si>
  <si>
    <t>1,5*žáci st.2022</t>
  </si>
  <si>
    <t>žáci st.2023</t>
  </si>
  <si>
    <t>2*žáci st.2023</t>
  </si>
  <si>
    <t>1,5*b23</t>
  </si>
  <si>
    <t>benža 24</t>
  </si>
  <si>
    <t>2*b24</t>
  </si>
  <si>
    <t>ZNO</t>
  </si>
  <si>
    <t>1,5*žáci ml.2023</t>
  </si>
  <si>
    <t>žáci ml.2024</t>
  </si>
  <si>
    <t>2*žáci ml.2024</t>
  </si>
  <si>
    <t>1,5*žáci st.2023</t>
  </si>
  <si>
    <t>žáci st.2024</t>
  </si>
  <si>
    <t>2*žáci st.2024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</si>
</sst>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Times New Roman"/>
      <family val="1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7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0" fillId="0" borderId="2" xfId="0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 wrapText="1"/>
    </xf>
    <xf numFmtId="2" fontId="0" fillId="3" borderId="1" xfId="0" applyNumberFormat="1" applyFill="1" applyBorder="1"/>
    <xf numFmtId="2" fontId="0" fillId="4" borderId="1" xfId="0" applyNumberFormat="1" applyFill="1" applyBorder="1"/>
    <xf numFmtId="2" fontId="2" fillId="5" borderId="1" xfId="0" applyNumberFormat="1" applyFont="1" applyFill="1" applyBorder="1"/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0" borderId="1" xfId="0" applyFont="1" applyBorder="1"/>
    <xf numFmtId="0" fontId="4" fillId="4" borderId="1" xfId="0" applyFont="1" applyFill="1" applyBorder="1"/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</cellXfs>
  <cellStyles count="2">
    <cellStyle name="Normální" xfId="0" builtinId="0"/>
    <cellStyle name="Normální 2" xfId="1" xr:uid="{63ECD855-0490-4C22-9088-63AA5E5DEE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AC00-1906-4E60-94F5-8C93C9ABFE9B}">
  <dimension ref="A1:W51"/>
  <sheetViews>
    <sheetView topLeftCell="A33" zoomScale="110" zoomScaleNormal="110" workbookViewId="0">
      <pane xSplit="2" topLeftCell="C1" activePane="topRight" state="frozen"/>
      <selection pane="topRight" activeCell="K56" sqref="K56"/>
    </sheetView>
  </sheetViews>
  <sheetFormatPr defaultRowHeight="13.2" x14ac:dyDescent="0.25"/>
  <cols>
    <col min="1" max="1" width="4.44140625" style="10" customWidth="1"/>
    <col min="2" max="2" width="12.6640625" customWidth="1"/>
    <col min="3" max="4" width="8.88671875" style="10"/>
    <col min="8" max="8" width="10.6640625" customWidth="1"/>
    <col min="9" max="18" width="11" style="10" customWidth="1"/>
    <col min="19" max="19" width="11.109375" customWidth="1"/>
    <col min="20" max="20" width="16.109375" customWidth="1"/>
    <col min="22" max="22" width="12.109375" customWidth="1"/>
  </cols>
  <sheetData>
    <row r="1" spans="1:23" x14ac:dyDescent="0.25">
      <c r="A1" s="11"/>
      <c r="B1" s="1" t="s">
        <v>0</v>
      </c>
      <c r="C1" s="20" t="s">
        <v>53</v>
      </c>
      <c r="D1" s="20" t="s">
        <v>57</v>
      </c>
      <c r="E1" s="20" t="s">
        <v>66</v>
      </c>
      <c r="F1" s="20" t="s">
        <v>67</v>
      </c>
      <c r="G1" s="20" t="s">
        <v>68</v>
      </c>
      <c r="H1" s="18" t="s">
        <v>1</v>
      </c>
      <c r="I1" s="20" t="s">
        <v>54</v>
      </c>
      <c r="J1" s="20" t="s">
        <v>61</v>
      </c>
      <c r="K1" s="21" t="s">
        <v>70</v>
      </c>
      <c r="L1" s="20" t="s">
        <v>71</v>
      </c>
      <c r="M1" s="21" t="s">
        <v>72</v>
      </c>
      <c r="N1" s="20" t="s">
        <v>55</v>
      </c>
      <c r="O1" s="20" t="s">
        <v>64</v>
      </c>
      <c r="P1" s="21" t="s">
        <v>73</v>
      </c>
      <c r="Q1" s="20" t="s">
        <v>74</v>
      </c>
      <c r="R1" s="21" t="s">
        <v>75</v>
      </c>
      <c r="S1" s="23" t="s">
        <v>2</v>
      </c>
      <c r="T1" s="13" t="s">
        <v>3</v>
      </c>
      <c r="U1" s="14" t="s">
        <v>4</v>
      </c>
      <c r="V1" s="12" t="s">
        <v>5</v>
      </c>
      <c r="W1" s="15" t="s">
        <v>0</v>
      </c>
    </row>
    <row r="2" spans="1:23" ht="19.95" customHeight="1" x14ac:dyDescent="0.25">
      <c r="A2" s="11">
        <v>1</v>
      </c>
      <c r="B2" s="2" t="s">
        <v>22</v>
      </c>
      <c r="C2" s="11">
        <v>7</v>
      </c>
      <c r="D2" s="11">
        <v>10</v>
      </c>
      <c r="E2" s="3">
        <f>SUM(D2*1.5)</f>
        <v>15</v>
      </c>
      <c r="F2" s="3">
        <v>10</v>
      </c>
      <c r="G2" s="3">
        <f>SUM(F2*2)</f>
        <v>20</v>
      </c>
      <c r="H2" s="4">
        <f>SUM(C2+E2+G2)</f>
        <v>42</v>
      </c>
      <c r="I2" s="11">
        <v>2</v>
      </c>
      <c r="J2" s="11">
        <v>3</v>
      </c>
      <c r="K2" s="11">
        <f>SUM(J2*1.5)</f>
        <v>4.5</v>
      </c>
      <c r="L2" s="22">
        <v>4</v>
      </c>
      <c r="M2" s="22">
        <f>SUM(L2*2)</f>
        <v>8</v>
      </c>
      <c r="N2" s="11">
        <v>0</v>
      </c>
      <c r="O2" s="11">
        <v>2.2999999999999998</v>
      </c>
      <c r="P2" s="11">
        <f>SUM(O2*2)</f>
        <v>4.5999999999999996</v>
      </c>
      <c r="Q2" s="11">
        <v>2.4</v>
      </c>
      <c r="R2" s="11">
        <f>SUM(Q2*2)</f>
        <v>4.8</v>
      </c>
      <c r="S2" s="5">
        <f>SUM(I2+K2+M2+N2+P2+R2)</f>
        <v>23.900000000000002</v>
      </c>
      <c r="T2" s="10">
        <v>1.1629819112004389</v>
      </c>
      <c r="U2" s="6">
        <f t="shared" ref="U2:U46" si="0">SUM(S2*T2)</f>
        <v>27.795267677690493</v>
      </c>
      <c r="V2" s="7">
        <f t="shared" ref="V2:V46" si="1">SUM(H2+U2)</f>
        <v>69.795267677690489</v>
      </c>
      <c r="W2" s="2" t="s">
        <v>22</v>
      </c>
    </row>
    <row r="3" spans="1:23" ht="19.95" customHeight="1" x14ac:dyDescent="0.25">
      <c r="A3" s="11">
        <v>2</v>
      </c>
      <c r="B3" s="2" t="s">
        <v>8</v>
      </c>
      <c r="C3" s="11">
        <v>15</v>
      </c>
      <c r="D3" s="11">
        <v>9</v>
      </c>
      <c r="E3" s="3">
        <f t="shared" ref="E3:E46" si="2">SUM(D3*1.5)</f>
        <v>13.5</v>
      </c>
      <c r="F3" s="3">
        <v>9</v>
      </c>
      <c r="G3" s="3">
        <f t="shared" ref="G3:G46" si="3">SUM(F3*2)</f>
        <v>18</v>
      </c>
      <c r="H3" s="4">
        <f t="shared" ref="H3:H46" si="4">SUM(C3+E3+G3)</f>
        <v>46.5</v>
      </c>
      <c r="I3" s="11">
        <v>7</v>
      </c>
      <c r="J3" s="11">
        <v>9</v>
      </c>
      <c r="K3" s="11">
        <f t="shared" ref="K3:K46" si="5">SUM(J3*1.5)</f>
        <v>13.5</v>
      </c>
      <c r="L3" s="22">
        <v>4</v>
      </c>
      <c r="M3" s="22">
        <f t="shared" ref="M3:M46" si="6">SUM(L3*2)</f>
        <v>8</v>
      </c>
      <c r="N3" s="11">
        <v>6.6</v>
      </c>
      <c r="O3" s="11">
        <v>1</v>
      </c>
      <c r="P3" s="11">
        <f t="shared" ref="P3:P46" si="7">SUM(O3*2)</f>
        <v>2</v>
      </c>
      <c r="Q3" s="11">
        <v>7.9</v>
      </c>
      <c r="R3" s="11">
        <f t="shared" ref="R3:R46" si="8">SUM(Q3*2)</f>
        <v>15.8</v>
      </c>
      <c r="S3" s="5">
        <f t="shared" ref="S3:S46" si="9">SUM(I3+K3+M3+N3+P3+R3)</f>
        <v>52.900000000000006</v>
      </c>
      <c r="T3" s="10">
        <v>1.1629819112004389</v>
      </c>
      <c r="U3" s="6">
        <f t="shared" si="0"/>
        <v>61.521743102503223</v>
      </c>
      <c r="V3" s="7">
        <f t="shared" si="1"/>
        <v>108.02174310250322</v>
      </c>
      <c r="W3" s="2" t="s">
        <v>8</v>
      </c>
    </row>
    <row r="4" spans="1:23" ht="19.95" customHeight="1" x14ac:dyDescent="0.25">
      <c r="A4" s="11">
        <v>3</v>
      </c>
      <c r="B4" s="8" t="s">
        <v>42</v>
      </c>
      <c r="C4" s="11">
        <v>5</v>
      </c>
      <c r="D4" s="11">
        <v>1</v>
      </c>
      <c r="E4" s="3">
        <f t="shared" si="2"/>
        <v>1.5</v>
      </c>
      <c r="F4" s="3">
        <v>1</v>
      </c>
      <c r="G4" s="3">
        <f t="shared" si="3"/>
        <v>2</v>
      </c>
      <c r="H4" s="4">
        <f t="shared" si="4"/>
        <v>8.5</v>
      </c>
      <c r="I4" s="11">
        <v>1</v>
      </c>
      <c r="J4" s="11">
        <v>2</v>
      </c>
      <c r="K4" s="11">
        <f t="shared" si="5"/>
        <v>3</v>
      </c>
      <c r="L4" s="22">
        <v>1</v>
      </c>
      <c r="M4" s="22">
        <f t="shared" si="6"/>
        <v>2</v>
      </c>
      <c r="N4" s="11">
        <v>3.4</v>
      </c>
      <c r="O4" s="11">
        <v>0</v>
      </c>
      <c r="P4" s="11">
        <f t="shared" si="7"/>
        <v>0</v>
      </c>
      <c r="Q4" s="11">
        <v>6.3</v>
      </c>
      <c r="R4" s="11">
        <f t="shared" si="8"/>
        <v>12.6</v>
      </c>
      <c r="S4" s="5">
        <f t="shared" si="9"/>
        <v>22</v>
      </c>
      <c r="T4" s="10">
        <v>1.1629819112004389</v>
      </c>
      <c r="U4" s="6">
        <f t="shared" si="0"/>
        <v>25.585602046409655</v>
      </c>
      <c r="V4" s="7">
        <f t="shared" si="1"/>
        <v>34.085602046409655</v>
      </c>
      <c r="W4" s="8" t="s">
        <v>42</v>
      </c>
    </row>
    <row r="5" spans="1:23" ht="19.95" customHeight="1" x14ac:dyDescent="0.25">
      <c r="A5" s="11">
        <v>4</v>
      </c>
      <c r="B5" s="8" t="s">
        <v>49</v>
      </c>
      <c r="C5" s="11">
        <v>1</v>
      </c>
      <c r="D5" s="11">
        <v>0</v>
      </c>
      <c r="E5" s="3">
        <f t="shared" si="2"/>
        <v>0</v>
      </c>
      <c r="F5" s="3">
        <v>3</v>
      </c>
      <c r="G5" s="3">
        <f t="shared" si="3"/>
        <v>6</v>
      </c>
      <c r="H5" s="4">
        <f t="shared" si="4"/>
        <v>7</v>
      </c>
      <c r="I5" s="11">
        <v>0</v>
      </c>
      <c r="J5" s="11">
        <v>3</v>
      </c>
      <c r="K5" s="11">
        <f t="shared" si="5"/>
        <v>4.5</v>
      </c>
      <c r="L5" s="22">
        <v>1</v>
      </c>
      <c r="M5" s="22">
        <f t="shared" si="6"/>
        <v>2</v>
      </c>
      <c r="N5" s="11">
        <v>0</v>
      </c>
      <c r="O5" s="11">
        <v>0</v>
      </c>
      <c r="P5" s="11">
        <f t="shared" si="7"/>
        <v>0</v>
      </c>
      <c r="Q5" s="11">
        <v>3.1</v>
      </c>
      <c r="R5" s="11">
        <f t="shared" si="8"/>
        <v>6.2</v>
      </c>
      <c r="S5" s="5">
        <f t="shared" si="9"/>
        <v>12.7</v>
      </c>
      <c r="T5" s="10">
        <v>1.1629819112004389</v>
      </c>
      <c r="U5" s="6">
        <f t="shared" si="0"/>
        <v>14.769870272245573</v>
      </c>
      <c r="V5" s="7">
        <f t="shared" si="1"/>
        <v>21.769870272245573</v>
      </c>
      <c r="W5" s="8" t="s">
        <v>49</v>
      </c>
    </row>
    <row r="6" spans="1:23" ht="19.95" customHeight="1" x14ac:dyDescent="0.25">
      <c r="A6" s="11">
        <v>5</v>
      </c>
      <c r="B6" s="2" t="s">
        <v>37</v>
      </c>
      <c r="C6" s="11">
        <v>0</v>
      </c>
      <c r="D6" s="11">
        <v>3</v>
      </c>
      <c r="E6" s="3">
        <f t="shared" si="2"/>
        <v>4.5</v>
      </c>
      <c r="F6" s="3">
        <v>5</v>
      </c>
      <c r="G6" s="3">
        <f t="shared" si="3"/>
        <v>10</v>
      </c>
      <c r="H6" s="4">
        <f t="shared" si="4"/>
        <v>14.5</v>
      </c>
      <c r="I6" s="11">
        <v>2</v>
      </c>
      <c r="J6" s="11">
        <v>0</v>
      </c>
      <c r="K6" s="11">
        <f t="shared" si="5"/>
        <v>0</v>
      </c>
      <c r="L6" s="22">
        <v>0</v>
      </c>
      <c r="M6" s="22">
        <f t="shared" si="6"/>
        <v>0</v>
      </c>
      <c r="N6" s="11">
        <v>0</v>
      </c>
      <c r="O6" s="11">
        <v>0</v>
      </c>
      <c r="P6" s="11">
        <f t="shared" si="7"/>
        <v>0</v>
      </c>
      <c r="Q6" s="11">
        <v>0</v>
      </c>
      <c r="R6" s="11">
        <f t="shared" si="8"/>
        <v>0</v>
      </c>
      <c r="S6" s="5">
        <f t="shared" si="9"/>
        <v>2</v>
      </c>
      <c r="T6" s="10">
        <v>1.1629819112004389</v>
      </c>
      <c r="U6" s="6">
        <f t="shared" si="0"/>
        <v>2.3259638224008778</v>
      </c>
      <c r="V6" s="7">
        <f t="shared" si="1"/>
        <v>16.82596382240088</v>
      </c>
      <c r="W6" s="2" t="s">
        <v>37</v>
      </c>
    </row>
    <row r="7" spans="1:23" ht="19.95" customHeight="1" x14ac:dyDescent="0.25">
      <c r="A7" s="11">
        <v>6</v>
      </c>
      <c r="B7" s="2" t="s">
        <v>47</v>
      </c>
      <c r="C7" s="11">
        <v>7</v>
      </c>
      <c r="D7" s="11">
        <v>2</v>
      </c>
      <c r="E7" s="3">
        <f t="shared" si="2"/>
        <v>3</v>
      </c>
      <c r="F7" s="3">
        <v>5</v>
      </c>
      <c r="G7" s="3">
        <f t="shared" si="3"/>
        <v>10</v>
      </c>
      <c r="H7" s="4">
        <f t="shared" si="4"/>
        <v>20</v>
      </c>
      <c r="I7" s="11">
        <v>0</v>
      </c>
      <c r="J7" s="11">
        <v>2</v>
      </c>
      <c r="K7" s="11">
        <f t="shared" si="5"/>
        <v>3</v>
      </c>
      <c r="L7" s="22">
        <v>0</v>
      </c>
      <c r="M7" s="22">
        <f t="shared" si="6"/>
        <v>0</v>
      </c>
      <c r="N7" s="11">
        <v>0</v>
      </c>
      <c r="O7" s="11">
        <v>7.2</v>
      </c>
      <c r="P7" s="11">
        <f t="shared" si="7"/>
        <v>14.4</v>
      </c>
      <c r="Q7" s="11">
        <v>3.4</v>
      </c>
      <c r="R7" s="11">
        <f t="shared" si="8"/>
        <v>6.8</v>
      </c>
      <c r="S7" s="5">
        <f t="shared" si="9"/>
        <v>24.2</v>
      </c>
      <c r="T7" s="10">
        <v>1.1629819112004389</v>
      </c>
      <c r="U7" s="6">
        <f t="shared" si="0"/>
        <v>28.14416225105062</v>
      </c>
      <c r="V7" s="7">
        <f t="shared" si="1"/>
        <v>48.144162251050616</v>
      </c>
      <c r="W7" s="2" t="s">
        <v>47</v>
      </c>
    </row>
    <row r="8" spans="1:23" ht="19.95" customHeight="1" x14ac:dyDescent="0.25">
      <c r="A8" s="11">
        <v>7</v>
      </c>
      <c r="B8" s="2" t="s">
        <v>7</v>
      </c>
      <c r="C8" s="11">
        <v>12</v>
      </c>
      <c r="D8" s="11">
        <v>9</v>
      </c>
      <c r="E8" s="3">
        <f t="shared" si="2"/>
        <v>13.5</v>
      </c>
      <c r="F8" s="3">
        <v>7</v>
      </c>
      <c r="G8" s="3">
        <f t="shared" si="3"/>
        <v>14</v>
      </c>
      <c r="H8" s="4">
        <f t="shared" si="4"/>
        <v>39.5</v>
      </c>
      <c r="I8" s="11">
        <v>2</v>
      </c>
      <c r="J8" s="11">
        <v>6</v>
      </c>
      <c r="K8" s="11">
        <f t="shared" si="5"/>
        <v>9</v>
      </c>
      <c r="L8" s="22">
        <v>1</v>
      </c>
      <c r="M8" s="22">
        <f t="shared" si="6"/>
        <v>2</v>
      </c>
      <c r="N8" s="11">
        <v>8.8000000000000007</v>
      </c>
      <c r="O8" s="11">
        <v>7.5</v>
      </c>
      <c r="P8" s="11">
        <f t="shared" si="7"/>
        <v>15</v>
      </c>
      <c r="Q8" s="11">
        <v>3.7</v>
      </c>
      <c r="R8" s="11">
        <f t="shared" si="8"/>
        <v>7.4</v>
      </c>
      <c r="S8" s="5">
        <f t="shared" si="9"/>
        <v>44.199999999999996</v>
      </c>
      <c r="T8" s="10">
        <v>1.1629819112004389</v>
      </c>
      <c r="U8" s="6">
        <f t="shared" si="0"/>
        <v>51.403800475059398</v>
      </c>
      <c r="V8" s="7">
        <f t="shared" si="1"/>
        <v>90.903800475059398</v>
      </c>
      <c r="W8" s="2" t="s">
        <v>7</v>
      </c>
    </row>
    <row r="9" spans="1:23" ht="19.95" customHeight="1" x14ac:dyDescent="0.25">
      <c r="A9" s="11">
        <v>8</v>
      </c>
      <c r="B9" s="2" t="s">
        <v>21</v>
      </c>
      <c r="C9" s="11">
        <v>6</v>
      </c>
      <c r="D9" s="11">
        <v>7</v>
      </c>
      <c r="E9" s="3">
        <f t="shared" si="2"/>
        <v>10.5</v>
      </c>
      <c r="F9" s="3">
        <v>4</v>
      </c>
      <c r="G9" s="3">
        <f t="shared" si="3"/>
        <v>8</v>
      </c>
      <c r="H9" s="4">
        <f t="shared" si="4"/>
        <v>24.5</v>
      </c>
      <c r="I9" s="11">
        <v>2</v>
      </c>
      <c r="J9" s="11">
        <v>2</v>
      </c>
      <c r="K9" s="11">
        <f t="shared" si="5"/>
        <v>3</v>
      </c>
      <c r="L9" s="22">
        <v>3</v>
      </c>
      <c r="M9" s="22">
        <f t="shared" si="6"/>
        <v>6</v>
      </c>
      <c r="N9" s="11">
        <v>0</v>
      </c>
      <c r="O9" s="11">
        <v>0</v>
      </c>
      <c r="P9" s="11">
        <f t="shared" si="7"/>
        <v>0</v>
      </c>
      <c r="Q9" s="11">
        <v>0</v>
      </c>
      <c r="R9" s="11">
        <f t="shared" si="8"/>
        <v>0</v>
      </c>
      <c r="S9" s="5">
        <f t="shared" si="9"/>
        <v>11</v>
      </c>
      <c r="T9" s="10">
        <v>1.1629819112004389</v>
      </c>
      <c r="U9" s="6">
        <f t="shared" si="0"/>
        <v>12.792801023204827</v>
      </c>
      <c r="V9" s="7">
        <f t="shared" si="1"/>
        <v>37.292801023204831</v>
      </c>
      <c r="W9" s="2" t="s">
        <v>21</v>
      </c>
    </row>
    <row r="10" spans="1:23" ht="19.95" customHeight="1" x14ac:dyDescent="0.25">
      <c r="A10" s="11">
        <v>9</v>
      </c>
      <c r="B10" s="2" t="s">
        <v>41</v>
      </c>
      <c r="C10" s="11">
        <v>4</v>
      </c>
      <c r="D10" s="11">
        <v>3</v>
      </c>
      <c r="E10" s="3">
        <f t="shared" si="2"/>
        <v>4.5</v>
      </c>
      <c r="F10" s="3">
        <v>6</v>
      </c>
      <c r="G10" s="3">
        <f t="shared" si="3"/>
        <v>12</v>
      </c>
      <c r="H10" s="4">
        <f t="shared" si="4"/>
        <v>20.5</v>
      </c>
      <c r="I10" s="11">
        <v>5</v>
      </c>
      <c r="J10" s="11">
        <v>1</v>
      </c>
      <c r="K10" s="11">
        <f t="shared" si="5"/>
        <v>1.5</v>
      </c>
      <c r="L10" s="22">
        <v>5</v>
      </c>
      <c r="M10" s="22">
        <f t="shared" si="6"/>
        <v>10</v>
      </c>
      <c r="N10" s="11">
        <v>1</v>
      </c>
      <c r="O10" s="11">
        <v>8</v>
      </c>
      <c r="P10" s="11">
        <f t="shared" si="7"/>
        <v>16</v>
      </c>
      <c r="Q10" s="11">
        <v>3</v>
      </c>
      <c r="R10" s="11">
        <f t="shared" si="8"/>
        <v>6</v>
      </c>
      <c r="S10" s="5">
        <f t="shared" si="9"/>
        <v>39.5</v>
      </c>
      <c r="T10" s="10">
        <v>1.1629819112004389</v>
      </c>
      <c r="U10" s="6">
        <f t="shared" si="0"/>
        <v>45.937785492417341</v>
      </c>
      <c r="V10" s="7">
        <f t="shared" si="1"/>
        <v>66.437785492417333</v>
      </c>
      <c r="W10" s="2" t="s">
        <v>41</v>
      </c>
    </row>
    <row r="11" spans="1:23" ht="19.95" customHeight="1" x14ac:dyDescent="0.25">
      <c r="A11" s="11">
        <v>10</v>
      </c>
      <c r="B11" s="2" t="s">
        <v>50</v>
      </c>
      <c r="C11" s="11">
        <v>11</v>
      </c>
      <c r="D11" s="11">
        <v>6</v>
      </c>
      <c r="E11" s="3">
        <f t="shared" si="2"/>
        <v>9</v>
      </c>
      <c r="F11" s="3">
        <v>2</v>
      </c>
      <c r="G11" s="3">
        <f t="shared" si="3"/>
        <v>4</v>
      </c>
      <c r="H11" s="4">
        <f t="shared" si="4"/>
        <v>24</v>
      </c>
      <c r="I11" s="11">
        <v>1</v>
      </c>
      <c r="J11" s="11">
        <v>1</v>
      </c>
      <c r="K11" s="11">
        <f t="shared" si="5"/>
        <v>1.5</v>
      </c>
      <c r="L11" s="22">
        <v>2</v>
      </c>
      <c r="M11" s="22">
        <f t="shared" si="6"/>
        <v>4</v>
      </c>
      <c r="N11" s="11">
        <v>0</v>
      </c>
      <c r="O11" s="11">
        <v>1.1000000000000001</v>
      </c>
      <c r="P11" s="11">
        <f t="shared" si="7"/>
        <v>2.2000000000000002</v>
      </c>
      <c r="Q11" s="11">
        <v>2.2999999999999998</v>
      </c>
      <c r="R11" s="11">
        <f t="shared" si="8"/>
        <v>4.5999999999999996</v>
      </c>
      <c r="S11" s="5">
        <f t="shared" si="9"/>
        <v>13.299999999999999</v>
      </c>
      <c r="T11" s="10">
        <v>1.1629819112004389</v>
      </c>
      <c r="U11" s="6">
        <f t="shared" si="0"/>
        <v>15.467659418965836</v>
      </c>
      <c r="V11" s="7">
        <f t="shared" si="1"/>
        <v>39.467659418965837</v>
      </c>
      <c r="W11" s="2" t="s">
        <v>50</v>
      </c>
    </row>
    <row r="12" spans="1:23" ht="19.95" customHeight="1" x14ac:dyDescent="0.25">
      <c r="A12" s="11">
        <v>11</v>
      </c>
      <c r="B12" s="2" t="s">
        <v>14</v>
      </c>
      <c r="C12" s="11">
        <v>10</v>
      </c>
      <c r="D12" s="11">
        <v>2</v>
      </c>
      <c r="E12" s="3">
        <f t="shared" si="2"/>
        <v>3</v>
      </c>
      <c r="F12" s="3">
        <v>3</v>
      </c>
      <c r="G12" s="3">
        <f t="shared" si="3"/>
        <v>6</v>
      </c>
      <c r="H12" s="4">
        <f t="shared" si="4"/>
        <v>19</v>
      </c>
      <c r="I12" s="11">
        <v>1</v>
      </c>
      <c r="J12" s="11">
        <v>3</v>
      </c>
      <c r="K12" s="11">
        <f t="shared" si="5"/>
        <v>4.5</v>
      </c>
      <c r="L12" s="22">
        <v>3</v>
      </c>
      <c r="M12" s="22">
        <f t="shared" si="6"/>
        <v>6</v>
      </c>
      <c r="N12" s="11">
        <v>8.3000000000000007</v>
      </c>
      <c r="O12" s="11">
        <v>4.2</v>
      </c>
      <c r="P12" s="11">
        <f t="shared" si="7"/>
        <v>8.4</v>
      </c>
      <c r="Q12" s="11">
        <v>8.4</v>
      </c>
      <c r="R12" s="11">
        <f t="shared" si="8"/>
        <v>16.8</v>
      </c>
      <c r="S12" s="5">
        <f t="shared" si="9"/>
        <v>45</v>
      </c>
      <c r="T12" s="10">
        <v>1.1629819112004389</v>
      </c>
      <c r="U12" s="6">
        <f t="shared" si="0"/>
        <v>52.334186004019749</v>
      </c>
      <c r="V12" s="7">
        <f t="shared" si="1"/>
        <v>71.334186004019756</v>
      </c>
      <c r="W12" s="2" t="s">
        <v>14</v>
      </c>
    </row>
    <row r="13" spans="1:23" ht="19.95" customHeight="1" x14ac:dyDescent="0.25">
      <c r="A13" s="11">
        <v>12</v>
      </c>
      <c r="B13" s="2" t="s">
        <v>10</v>
      </c>
      <c r="C13" s="11">
        <v>9</v>
      </c>
      <c r="D13" s="11">
        <v>8</v>
      </c>
      <c r="E13" s="3">
        <f t="shared" si="2"/>
        <v>12</v>
      </c>
      <c r="F13" s="3">
        <v>7</v>
      </c>
      <c r="G13" s="3">
        <f t="shared" si="3"/>
        <v>14</v>
      </c>
      <c r="H13" s="4">
        <f t="shared" si="4"/>
        <v>35</v>
      </c>
      <c r="I13" s="11">
        <v>4</v>
      </c>
      <c r="J13" s="11">
        <v>4</v>
      </c>
      <c r="K13" s="11">
        <f t="shared" si="5"/>
        <v>6</v>
      </c>
      <c r="L13" s="22">
        <v>3</v>
      </c>
      <c r="M13" s="22">
        <f t="shared" si="6"/>
        <v>6</v>
      </c>
      <c r="N13" s="11">
        <v>1.1000000000000001</v>
      </c>
      <c r="O13" s="11">
        <v>2.1</v>
      </c>
      <c r="P13" s="11">
        <f t="shared" si="7"/>
        <v>4.2</v>
      </c>
      <c r="Q13" s="11">
        <v>5.5</v>
      </c>
      <c r="R13" s="11">
        <f t="shared" si="8"/>
        <v>11</v>
      </c>
      <c r="S13" s="5">
        <f t="shared" si="9"/>
        <v>32.299999999999997</v>
      </c>
      <c r="T13" s="10">
        <v>1.1629819112004389</v>
      </c>
      <c r="U13" s="6">
        <f t="shared" si="0"/>
        <v>37.564315731774172</v>
      </c>
      <c r="V13" s="7">
        <f t="shared" si="1"/>
        <v>72.564315731774172</v>
      </c>
      <c r="W13" s="2" t="s">
        <v>10</v>
      </c>
    </row>
    <row r="14" spans="1:23" ht="19.95" customHeight="1" x14ac:dyDescent="0.25">
      <c r="A14" s="11">
        <v>13</v>
      </c>
      <c r="B14" s="2" t="s">
        <v>28</v>
      </c>
      <c r="C14" s="11">
        <v>6</v>
      </c>
      <c r="D14" s="11">
        <v>1</v>
      </c>
      <c r="E14" s="3">
        <f t="shared" si="2"/>
        <v>1.5</v>
      </c>
      <c r="F14" s="3">
        <v>0</v>
      </c>
      <c r="G14" s="3">
        <f t="shared" si="3"/>
        <v>0</v>
      </c>
      <c r="H14" s="4">
        <f t="shared" si="4"/>
        <v>7.5</v>
      </c>
      <c r="I14" s="11">
        <v>5</v>
      </c>
      <c r="J14" s="11">
        <v>2</v>
      </c>
      <c r="K14" s="11">
        <f t="shared" si="5"/>
        <v>3</v>
      </c>
      <c r="L14" s="22">
        <v>1</v>
      </c>
      <c r="M14" s="22">
        <f t="shared" si="6"/>
        <v>2</v>
      </c>
      <c r="N14" s="11">
        <v>0</v>
      </c>
      <c r="O14" s="11">
        <v>2.8</v>
      </c>
      <c r="P14" s="11">
        <f t="shared" si="7"/>
        <v>5.6</v>
      </c>
      <c r="Q14" s="11">
        <v>4.9000000000000004</v>
      </c>
      <c r="R14" s="11">
        <f t="shared" si="8"/>
        <v>9.8000000000000007</v>
      </c>
      <c r="S14" s="5">
        <f t="shared" si="9"/>
        <v>25.4</v>
      </c>
      <c r="T14" s="10">
        <v>1.1629819112004389</v>
      </c>
      <c r="U14" s="6">
        <f t="shared" si="0"/>
        <v>29.539740544491146</v>
      </c>
      <c r="V14" s="7">
        <f t="shared" si="1"/>
        <v>37.039740544491146</v>
      </c>
      <c r="W14" s="2" t="s">
        <v>28</v>
      </c>
    </row>
    <row r="15" spans="1:23" ht="19.95" customHeight="1" x14ac:dyDescent="0.25">
      <c r="A15" s="11">
        <v>14</v>
      </c>
      <c r="B15" s="2" t="s">
        <v>34</v>
      </c>
      <c r="C15" s="11">
        <v>0</v>
      </c>
      <c r="D15" s="11">
        <v>0</v>
      </c>
      <c r="E15" s="3">
        <f t="shared" si="2"/>
        <v>0</v>
      </c>
      <c r="F15" s="3">
        <v>0</v>
      </c>
      <c r="G15" s="3">
        <f t="shared" si="3"/>
        <v>0</v>
      </c>
      <c r="H15" s="4">
        <f t="shared" si="4"/>
        <v>0</v>
      </c>
      <c r="I15" s="11">
        <v>0</v>
      </c>
      <c r="J15" s="11">
        <v>0</v>
      </c>
      <c r="K15" s="11">
        <f t="shared" si="5"/>
        <v>0</v>
      </c>
      <c r="L15" s="22">
        <v>0</v>
      </c>
      <c r="M15" s="22">
        <f t="shared" si="6"/>
        <v>0</v>
      </c>
      <c r="N15" s="11">
        <v>0</v>
      </c>
      <c r="O15" s="11">
        <v>0</v>
      </c>
      <c r="P15" s="11">
        <f t="shared" si="7"/>
        <v>0</v>
      </c>
      <c r="Q15" s="11">
        <v>0</v>
      </c>
      <c r="R15" s="11">
        <f t="shared" si="8"/>
        <v>0</v>
      </c>
      <c r="S15" s="5">
        <f t="shared" si="9"/>
        <v>0</v>
      </c>
      <c r="T15" s="10">
        <v>1.1629819112004389</v>
      </c>
      <c r="U15" s="6">
        <f t="shared" si="0"/>
        <v>0</v>
      </c>
      <c r="V15" s="7">
        <f t="shared" si="1"/>
        <v>0</v>
      </c>
      <c r="W15" s="2" t="s">
        <v>34</v>
      </c>
    </row>
    <row r="16" spans="1:23" ht="19.95" customHeight="1" x14ac:dyDescent="0.25">
      <c r="A16" s="11">
        <v>15</v>
      </c>
      <c r="B16" s="8" t="s">
        <v>43</v>
      </c>
      <c r="C16" s="11">
        <v>5</v>
      </c>
      <c r="D16" s="11">
        <v>8</v>
      </c>
      <c r="E16" s="3">
        <f t="shared" si="2"/>
        <v>12</v>
      </c>
      <c r="F16" s="3">
        <v>8</v>
      </c>
      <c r="G16" s="3">
        <f t="shared" si="3"/>
        <v>16</v>
      </c>
      <c r="H16" s="4">
        <f t="shared" si="4"/>
        <v>33</v>
      </c>
      <c r="I16" s="11">
        <v>1</v>
      </c>
      <c r="J16" s="11">
        <v>1</v>
      </c>
      <c r="K16" s="11">
        <f t="shared" si="5"/>
        <v>1.5</v>
      </c>
      <c r="L16" s="22">
        <v>4</v>
      </c>
      <c r="M16" s="22">
        <f t="shared" si="6"/>
        <v>8</v>
      </c>
      <c r="N16" s="11">
        <v>1</v>
      </c>
      <c r="O16" s="11">
        <v>5.3</v>
      </c>
      <c r="P16" s="11">
        <f t="shared" si="7"/>
        <v>10.6</v>
      </c>
      <c r="Q16" s="11">
        <v>3.5</v>
      </c>
      <c r="R16" s="11">
        <f t="shared" si="8"/>
        <v>7</v>
      </c>
      <c r="S16" s="5">
        <f t="shared" si="9"/>
        <v>29.1</v>
      </c>
      <c r="T16" s="10">
        <v>1.1629819112004389</v>
      </c>
      <c r="U16" s="6">
        <f t="shared" si="0"/>
        <v>33.842773615932771</v>
      </c>
      <c r="V16" s="7">
        <f t="shared" si="1"/>
        <v>66.842773615932771</v>
      </c>
      <c r="W16" s="8" t="s">
        <v>43</v>
      </c>
    </row>
    <row r="17" spans="1:23" ht="19.95" customHeight="1" x14ac:dyDescent="0.25">
      <c r="A17" s="11">
        <v>16</v>
      </c>
      <c r="B17" s="8" t="s">
        <v>40</v>
      </c>
      <c r="C17" s="11">
        <v>3</v>
      </c>
      <c r="D17" s="11">
        <v>1</v>
      </c>
      <c r="E17" s="3">
        <f t="shared" si="2"/>
        <v>1.5</v>
      </c>
      <c r="F17" s="3">
        <v>5</v>
      </c>
      <c r="G17" s="3">
        <f t="shared" si="3"/>
        <v>10</v>
      </c>
      <c r="H17" s="4">
        <f t="shared" si="4"/>
        <v>14.5</v>
      </c>
      <c r="I17" s="11">
        <v>3</v>
      </c>
      <c r="J17" s="11">
        <v>2</v>
      </c>
      <c r="K17" s="11">
        <f t="shared" si="5"/>
        <v>3</v>
      </c>
      <c r="L17" s="22">
        <v>0</v>
      </c>
      <c r="M17" s="22">
        <f t="shared" si="6"/>
        <v>0</v>
      </c>
      <c r="N17" s="11">
        <v>7.9</v>
      </c>
      <c r="O17" s="11">
        <v>5.3</v>
      </c>
      <c r="P17" s="11">
        <f t="shared" si="7"/>
        <v>10.6</v>
      </c>
      <c r="Q17" s="11">
        <v>1</v>
      </c>
      <c r="R17" s="11">
        <f t="shared" si="8"/>
        <v>2</v>
      </c>
      <c r="S17" s="5">
        <f t="shared" si="9"/>
        <v>26.5</v>
      </c>
      <c r="T17" s="10">
        <v>1.1629819112004389</v>
      </c>
      <c r="U17" s="6">
        <f t="shared" si="0"/>
        <v>30.81902064681163</v>
      </c>
      <c r="V17" s="7">
        <f t="shared" si="1"/>
        <v>45.31902064681163</v>
      </c>
      <c r="W17" s="8" t="s">
        <v>40</v>
      </c>
    </row>
    <row r="18" spans="1:23" ht="19.95" customHeight="1" x14ac:dyDescent="0.25">
      <c r="A18" s="11">
        <v>17</v>
      </c>
      <c r="B18" s="2" t="s">
        <v>25</v>
      </c>
      <c r="C18" s="11">
        <v>12</v>
      </c>
      <c r="D18" s="11">
        <v>12</v>
      </c>
      <c r="E18" s="3">
        <f t="shared" si="2"/>
        <v>18</v>
      </c>
      <c r="F18" s="3">
        <v>10</v>
      </c>
      <c r="G18" s="3">
        <f t="shared" si="3"/>
        <v>20</v>
      </c>
      <c r="H18" s="4">
        <f t="shared" si="4"/>
        <v>50</v>
      </c>
      <c r="I18" s="11">
        <v>3</v>
      </c>
      <c r="J18" s="11">
        <v>7</v>
      </c>
      <c r="K18" s="11">
        <f t="shared" si="5"/>
        <v>10.5</v>
      </c>
      <c r="L18" s="22">
        <v>5</v>
      </c>
      <c r="M18" s="22">
        <f t="shared" si="6"/>
        <v>10</v>
      </c>
      <c r="N18" s="11">
        <v>2.6</v>
      </c>
      <c r="O18" s="11">
        <v>0</v>
      </c>
      <c r="P18" s="11">
        <f t="shared" si="7"/>
        <v>0</v>
      </c>
      <c r="Q18" s="11">
        <v>4.3</v>
      </c>
      <c r="R18" s="11">
        <f t="shared" si="8"/>
        <v>8.6</v>
      </c>
      <c r="S18" s="5">
        <f t="shared" si="9"/>
        <v>34.700000000000003</v>
      </c>
      <c r="T18" s="10">
        <v>1.1629819112004389</v>
      </c>
      <c r="U18" s="6">
        <f t="shared" si="0"/>
        <v>40.355472318655231</v>
      </c>
      <c r="V18" s="7">
        <f t="shared" si="1"/>
        <v>90.355472318655231</v>
      </c>
      <c r="W18" s="2" t="s">
        <v>25</v>
      </c>
    </row>
    <row r="19" spans="1:23" ht="19.95" customHeight="1" x14ac:dyDescent="0.25">
      <c r="A19" s="11">
        <v>18</v>
      </c>
      <c r="B19" s="2" t="s">
        <v>11</v>
      </c>
      <c r="C19" s="11">
        <v>21</v>
      </c>
      <c r="D19" s="11">
        <v>12</v>
      </c>
      <c r="E19" s="3">
        <f t="shared" si="2"/>
        <v>18</v>
      </c>
      <c r="F19" s="3">
        <v>14</v>
      </c>
      <c r="G19" s="3">
        <f t="shared" si="3"/>
        <v>28</v>
      </c>
      <c r="H19" s="4">
        <f t="shared" si="4"/>
        <v>67</v>
      </c>
      <c r="I19" s="11">
        <v>6</v>
      </c>
      <c r="J19" s="11">
        <v>7</v>
      </c>
      <c r="K19" s="11">
        <f t="shared" si="5"/>
        <v>10.5</v>
      </c>
      <c r="L19" s="22">
        <v>5</v>
      </c>
      <c r="M19" s="22">
        <f t="shared" si="6"/>
        <v>10</v>
      </c>
      <c r="N19" s="11">
        <v>7.8</v>
      </c>
      <c r="O19" s="11">
        <v>9</v>
      </c>
      <c r="P19" s="11">
        <f t="shared" si="7"/>
        <v>18</v>
      </c>
      <c r="Q19" s="11">
        <v>12.1</v>
      </c>
      <c r="R19" s="11">
        <f t="shared" si="8"/>
        <v>24.2</v>
      </c>
      <c r="S19" s="5">
        <f t="shared" si="9"/>
        <v>76.5</v>
      </c>
      <c r="T19" s="10">
        <v>1.1629819112004389</v>
      </c>
      <c r="U19" s="6">
        <f t="shared" si="0"/>
        <v>88.968116206833571</v>
      </c>
      <c r="V19" s="7">
        <f t="shared" si="1"/>
        <v>155.96811620683357</v>
      </c>
      <c r="W19" s="2" t="s">
        <v>11</v>
      </c>
    </row>
    <row r="20" spans="1:23" ht="19.95" customHeight="1" x14ac:dyDescent="0.25">
      <c r="A20" s="11">
        <v>19</v>
      </c>
      <c r="B20" s="2" t="s">
        <v>30</v>
      </c>
      <c r="C20" s="11">
        <v>5</v>
      </c>
      <c r="D20" s="11">
        <v>2</v>
      </c>
      <c r="E20" s="3">
        <f t="shared" si="2"/>
        <v>3</v>
      </c>
      <c r="F20" s="3">
        <v>2</v>
      </c>
      <c r="G20" s="3">
        <f t="shared" si="3"/>
        <v>4</v>
      </c>
      <c r="H20" s="4">
        <f t="shared" si="4"/>
        <v>12</v>
      </c>
      <c r="I20" s="11">
        <v>1</v>
      </c>
      <c r="J20" s="11">
        <v>1</v>
      </c>
      <c r="K20" s="11">
        <f t="shared" si="5"/>
        <v>1.5</v>
      </c>
      <c r="L20" s="22">
        <v>1</v>
      </c>
      <c r="M20" s="22">
        <f t="shared" si="6"/>
        <v>2</v>
      </c>
      <c r="N20" s="11">
        <v>6.2</v>
      </c>
      <c r="O20" s="11">
        <v>4.0999999999999996</v>
      </c>
      <c r="P20" s="11">
        <f t="shared" si="7"/>
        <v>8.1999999999999993</v>
      </c>
      <c r="Q20" s="11">
        <v>0</v>
      </c>
      <c r="R20" s="11">
        <f t="shared" si="8"/>
        <v>0</v>
      </c>
      <c r="S20" s="5">
        <f t="shared" si="9"/>
        <v>18.899999999999999</v>
      </c>
      <c r="T20" s="10">
        <v>1.1629819112004389</v>
      </c>
      <c r="U20" s="6">
        <f t="shared" si="0"/>
        <v>21.980358121688294</v>
      </c>
      <c r="V20" s="7">
        <f t="shared" si="1"/>
        <v>33.980358121688298</v>
      </c>
      <c r="W20" s="2" t="s">
        <v>30</v>
      </c>
    </row>
    <row r="21" spans="1:23" ht="19.95" customHeight="1" x14ac:dyDescent="0.25">
      <c r="A21" s="11">
        <v>20</v>
      </c>
      <c r="B21" s="2" t="s">
        <v>17</v>
      </c>
      <c r="C21" s="11">
        <v>11</v>
      </c>
      <c r="D21" s="11">
        <v>21</v>
      </c>
      <c r="E21" s="3">
        <f t="shared" si="2"/>
        <v>31.5</v>
      </c>
      <c r="F21" s="3">
        <v>18</v>
      </c>
      <c r="G21" s="3">
        <f t="shared" si="3"/>
        <v>36</v>
      </c>
      <c r="H21" s="4">
        <f t="shared" si="4"/>
        <v>78.5</v>
      </c>
      <c r="I21" s="11">
        <v>5</v>
      </c>
      <c r="J21" s="11">
        <v>1</v>
      </c>
      <c r="K21" s="11">
        <f t="shared" si="5"/>
        <v>1.5</v>
      </c>
      <c r="L21" s="22">
        <v>1</v>
      </c>
      <c r="M21" s="22">
        <f t="shared" si="6"/>
        <v>2</v>
      </c>
      <c r="N21" s="11">
        <v>6.6</v>
      </c>
      <c r="O21" s="11">
        <v>7.7</v>
      </c>
      <c r="P21" s="11">
        <f t="shared" si="7"/>
        <v>15.4</v>
      </c>
      <c r="Q21" s="11">
        <v>0</v>
      </c>
      <c r="R21" s="11">
        <f t="shared" si="8"/>
        <v>0</v>
      </c>
      <c r="S21" s="5">
        <f t="shared" si="9"/>
        <v>30.5</v>
      </c>
      <c r="T21" s="10">
        <v>1.1629819112004389</v>
      </c>
      <c r="U21" s="6">
        <f t="shared" si="0"/>
        <v>35.470948291613389</v>
      </c>
      <c r="V21" s="7">
        <f t="shared" si="1"/>
        <v>113.97094829161338</v>
      </c>
      <c r="W21" s="2" t="s">
        <v>17</v>
      </c>
    </row>
    <row r="22" spans="1:23" ht="19.95" customHeight="1" x14ac:dyDescent="0.25">
      <c r="A22" s="11">
        <v>21</v>
      </c>
      <c r="B22" s="2" t="s">
        <v>33</v>
      </c>
      <c r="C22" s="11">
        <v>2</v>
      </c>
      <c r="D22" s="11">
        <v>4</v>
      </c>
      <c r="E22" s="3">
        <f t="shared" si="2"/>
        <v>6</v>
      </c>
      <c r="F22" s="3">
        <v>4</v>
      </c>
      <c r="G22" s="3">
        <f t="shared" si="3"/>
        <v>8</v>
      </c>
      <c r="H22" s="4">
        <f t="shared" si="4"/>
        <v>16</v>
      </c>
      <c r="I22" s="11">
        <v>3</v>
      </c>
      <c r="J22" s="11">
        <v>0</v>
      </c>
      <c r="K22" s="11">
        <f t="shared" si="5"/>
        <v>0</v>
      </c>
      <c r="L22" s="22">
        <v>0</v>
      </c>
      <c r="M22" s="22">
        <f t="shared" si="6"/>
        <v>0</v>
      </c>
      <c r="N22" s="11">
        <v>0</v>
      </c>
      <c r="O22" s="11">
        <v>0</v>
      </c>
      <c r="P22" s="11">
        <f t="shared" si="7"/>
        <v>0</v>
      </c>
      <c r="Q22" s="11">
        <v>0</v>
      </c>
      <c r="R22" s="11">
        <f t="shared" si="8"/>
        <v>0</v>
      </c>
      <c r="S22" s="5">
        <f t="shared" si="9"/>
        <v>3</v>
      </c>
      <c r="T22" s="10">
        <v>1.1629819112004389</v>
      </c>
      <c r="U22" s="6">
        <f t="shared" si="0"/>
        <v>3.4889457336013168</v>
      </c>
      <c r="V22" s="7">
        <f t="shared" si="1"/>
        <v>19.488945733601316</v>
      </c>
      <c r="W22" s="2" t="s">
        <v>33</v>
      </c>
    </row>
    <row r="23" spans="1:23" ht="19.95" customHeight="1" x14ac:dyDescent="0.25">
      <c r="A23" s="11">
        <v>22</v>
      </c>
      <c r="B23" s="2" t="s">
        <v>29</v>
      </c>
      <c r="C23" s="11">
        <v>5</v>
      </c>
      <c r="D23" s="11">
        <v>5</v>
      </c>
      <c r="E23" s="3">
        <f t="shared" si="2"/>
        <v>7.5</v>
      </c>
      <c r="F23" s="3">
        <v>6</v>
      </c>
      <c r="G23" s="3">
        <f t="shared" si="3"/>
        <v>12</v>
      </c>
      <c r="H23" s="4">
        <f t="shared" si="4"/>
        <v>24.5</v>
      </c>
      <c r="I23" s="11">
        <v>3</v>
      </c>
      <c r="J23" s="11">
        <v>2</v>
      </c>
      <c r="K23" s="11">
        <f t="shared" si="5"/>
        <v>3</v>
      </c>
      <c r="L23" s="22">
        <v>0</v>
      </c>
      <c r="M23" s="22">
        <f t="shared" si="6"/>
        <v>0</v>
      </c>
      <c r="N23" s="11">
        <v>1.1000000000000001</v>
      </c>
      <c r="O23" s="11">
        <v>0</v>
      </c>
      <c r="P23" s="11">
        <f t="shared" si="7"/>
        <v>0</v>
      </c>
      <c r="Q23" s="11">
        <v>4.8</v>
      </c>
      <c r="R23" s="11">
        <f t="shared" si="8"/>
        <v>9.6</v>
      </c>
      <c r="S23" s="5">
        <f t="shared" si="9"/>
        <v>16.7</v>
      </c>
      <c r="T23" s="10">
        <v>1.1629819112004389</v>
      </c>
      <c r="U23" s="6">
        <f t="shared" si="0"/>
        <v>19.421797917047328</v>
      </c>
      <c r="V23" s="7">
        <f t="shared" si="1"/>
        <v>43.921797917047328</v>
      </c>
      <c r="W23" s="2" t="s">
        <v>29</v>
      </c>
    </row>
    <row r="24" spans="1:23" ht="19.95" customHeight="1" x14ac:dyDescent="0.25">
      <c r="A24" s="11">
        <v>23</v>
      </c>
      <c r="B24" s="2" t="s">
        <v>27</v>
      </c>
      <c r="C24" s="11">
        <v>9</v>
      </c>
      <c r="D24" s="11">
        <v>1</v>
      </c>
      <c r="E24" s="3">
        <f t="shared" si="2"/>
        <v>1.5</v>
      </c>
      <c r="F24" s="3">
        <v>0</v>
      </c>
      <c r="G24" s="3">
        <f t="shared" si="3"/>
        <v>0</v>
      </c>
      <c r="H24" s="4">
        <f t="shared" si="4"/>
        <v>10.5</v>
      </c>
      <c r="I24" s="11">
        <v>2</v>
      </c>
      <c r="J24" s="11">
        <v>4</v>
      </c>
      <c r="K24" s="11">
        <f t="shared" si="5"/>
        <v>6</v>
      </c>
      <c r="L24" s="22">
        <v>0</v>
      </c>
      <c r="M24" s="22">
        <f t="shared" si="6"/>
        <v>0</v>
      </c>
      <c r="N24" s="11">
        <v>1.5</v>
      </c>
      <c r="O24" s="11">
        <v>6.8</v>
      </c>
      <c r="P24" s="11">
        <f t="shared" si="7"/>
        <v>13.6</v>
      </c>
      <c r="Q24" s="11">
        <v>7.3</v>
      </c>
      <c r="R24" s="11">
        <f t="shared" si="8"/>
        <v>14.6</v>
      </c>
      <c r="S24" s="5">
        <f t="shared" si="9"/>
        <v>37.700000000000003</v>
      </c>
      <c r="T24" s="10">
        <v>1.1629819112004389</v>
      </c>
      <c r="U24" s="6">
        <f t="shared" si="0"/>
        <v>43.84441805225655</v>
      </c>
      <c r="V24" s="7">
        <f t="shared" si="1"/>
        <v>54.34441805225655</v>
      </c>
      <c r="W24" s="2" t="s">
        <v>27</v>
      </c>
    </row>
    <row r="25" spans="1:23" ht="19.95" customHeight="1" x14ac:dyDescent="0.25">
      <c r="A25" s="11">
        <v>24</v>
      </c>
      <c r="B25" s="2" t="s">
        <v>9</v>
      </c>
      <c r="C25" s="11">
        <v>9</v>
      </c>
      <c r="D25" s="11">
        <v>11</v>
      </c>
      <c r="E25" s="3">
        <f t="shared" si="2"/>
        <v>16.5</v>
      </c>
      <c r="F25" s="3">
        <v>13</v>
      </c>
      <c r="G25" s="3">
        <f t="shared" si="3"/>
        <v>26</v>
      </c>
      <c r="H25" s="4">
        <f t="shared" si="4"/>
        <v>51.5</v>
      </c>
      <c r="I25" s="11">
        <v>0</v>
      </c>
      <c r="J25" s="11">
        <v>2</v>
      </c>
      <c r="K25" s="11">
        <f t="shared" si="5"/>
        <v>3</v>
      </c>
      <c r="L25" s="22">
        <v>1</v>
      </c>
      <c r="M25" s="22">
        <f t="shared" si="6"/>
        <v>2</v>
      </c>
      <c r="N25" s="11">
        <v>4.8</v>
      </c>
      <c r="O25" s="11">
        <v>2</v>
      </c>
      <c r="P25" s="11">
        <f t="shared" si="7"/>
        <v>4</v>
      </c>
      <c r="Q25" s="11">
        <v>4.2</v>
      </c>
      <c r="R25" s="11">
        <f t="shared" si="8"/>
        <v>8.4</v>
      </c>
      <c r="S25" s="5">
        <f t="shared" si="9"/>
        <v>22.200000000000003</v>
      </c>
      <c r="T25" s="10">
        <v>1.1629819112004389</v>
      </c>
      <c r="U25" s="6">
        <f t="shared" si="0"/>
        <v>25.818198428649747</v>
      </c>
      <c r="V25" s="7">
        <f t="shared" si="1"/>
        <v>77.318198428649751</v>
      </c>
      <c r="W25" s="2" t="s">
        <v>9</v>
      </c>
    </row>
    <row r="26" spans="1:23" ht="19.95" customHeight="1" x14ac:dyDescent="0.25">
      <c r="A26" s="11">
        <v>25</v>
      </c>
      <c r="B26" s="2" t="s">
        <v>12</v>
      </c>
      <c r="C26" s="11">
        <v>5</v>
      </c>
      <c r="D26" s="11">
        <v>12</v>
      </c>
      <c r="E26" s="3">
        <f t="shared" si="2"/>
        <v>18</v>
      </c>
      <c r="F26" s="3">
        <v>13</v>
      </c>
      <c r="G26" s="3">
        <f t="shared" si="3"/>
        <v>26</v>
      </c>
      <c r="H26" s="4">
        <f t="shared" si="4"/>
        <v>49</v>
      </c>
      <c r="I26" s="11">
        <v>3</v>
      </c>
      <c r="J26" s="11">
        <v>7</v>
      </c>
      <c r="K26" s="11">
        <f t="shared" si="5"/>
        <v>10.5</v>
      </c>
      <c r="L26" s="22">
        <v>3</v>
      </c>
      <c r="M26" s="22">
        <f t="shared" si="6"/>
        <v>6</v>
      </c>
      <c r="N26" s="11">
        <v>3.4</v>
      </c>
      <c r="O26" s="11">
        <v>4.9000000000000004</v>
      </c>
      <c r="P26" s="11">
        <f t="shared" si="7"/>
        <v>9.8000000000000007</v>
      </c>
      <c r="Q26" s="11">
        <v>10.8</v>
      </c>
      <c r="R26" s="11">
        <f t="shared" si="8"/>
        <v>21.6</v>
      </c>
      <c r="S26" s="5">
        <f t="shared" si="9"/>
        <v>54.300000000000004</v>
      </c>
      <c r="T26" s="10">
        <v>1.1629819112004389</v>
      </c>
      <c r="U26" s="6">
        <f t="shared" si="0"/>
        <v>63.149917778183841</v>
      </c>
      <c r="V26" s="7">
        <f t="shared" si="1"/>
        <v>112.14991777818383</v>
      </c>
      <c r="W26" s="2" t="s">
        <v>12</v>
      </c>
    </row>
    <row r="27" spans="1:23" ht="19.95" customHeight="1" x14ac:dyDescent="0.25">
      <c r="A27" s="11">
        <v>26</v>
      </c>
      <c r="B27" s="8" t="s">
        <v>45</v>
      </c>
      <c r="C27" s="11">
        <v>3</v>
      </c>
      <c r="D27" s="11">
        <v>1</v>
      </c>
      <c r="E27" s="3">
        <f t="shared" si="2"/>
        <v>1.5</v>
      </c>
      <c r="F27" s="3">
        <v>2</v>
      </c>
      <c r="G27" s="3">
        <f t="shared" si="3"/>
        <v>4</v>
      </c>
      <c r="H27" s="4">
        <f t="shared" si="4"/>
        <v>8.5</v>
      </c>
      <c r="I27" s="11">
        <v>0</v>
      </c>
      <c r="J27" s="11">
        <v>0</v>
      </c>
      <c r="K27" s="11">
        <f t="shared" si="5"/>
        <v>0</v>
      </c>
      <c r="L27" s="22">
        <v>0</v>
      </c>
      <c r="M27" s="22">
        <f t="shared" si="6"/>
        <v>0</v>
      </c>
      <c r="N27" s="11">
        <v>0</v>
      </c>
      <c r="O27" s="11">
        <v>1.7</v>
      </c>
      <c r="P27" s="11">
        <f t="shared" si="7"/>
        <v>3.4</v>
      </c>
      <c r="Q27" s="11">
        <v>0</v>
      </c>
      <c r="R27" s="11">
        <f t="shared" si="8"/>
        <v>0</v>
      </c>
      <c r="S27" s="5">
        <f t="shared" si="9"/>
        <v>3.4</v>
      </c>
      <c r="T27" s="10">
        <v>1.1629819112004389</v>
      </c>
      <c r="U27" s="6">
        <f t="shared" si="0"/>
        <v>3.9541384980814924</v>
      </c>
      <c r="V27" s="7">
        <f t="shared" si="1"/>
        <v>12.454138498081493</v>
      </c>
      <c r="W27" s="8" t="s">
        <v>45</v>
      </c>
    </row>
    <row r="28" spans="1:23" ht="19.95" customHeight="1" x14ac:dyDescent="0.25">
      <c r="A28" s="11">
        <v>27</v>
      </c>
      <c r="B28" s="2" t="s">
        <v>19</v>
      </c>
      <c r="C28" s="11">
        <v>8</v>
      </c>
      <c r="D28" s="11">
        <v>6</v>
      </c>
      <c r="E28" s="3">
        <f t="shared" si="2"/>
        <v>9</v>
      </c>
      <c r="F28" s="3">
        <v>12</v>
      </c>
      <c r="G28" s="3">
        <f t="shared" si="3"/>
        <v>24</v>
      </c>
      <c r="H28" s="4">
        <f t="shared" si="4"/>
        <v>41</v>
      </c>
      <c r="I28" s="11">
        <v>3</v>
      </c>
      <c r="J28" s="11">
        <v>3</v>
      </c>
      <c r="K28" s="11">
        <f t="shared" si="5"/>
        <v>4.5</v>
      </c>
      <c r="L28" s="22">
        <v>4</v>
      </c>
      <c r="M28" s="22">
        <f t="shared" si="6"/>
        <v>8</v>
      </c>
      <c r="N28" s="11">
        <v>2.2000000000000002</v>
      </c>
      <c r="O28" s="11">
        <v>4.4000000000000004</v>
      </c>
      <c r="P28" s="11">
        <f t="shared" si="7"/>
        <v>8.8000000000000007</v>
      </c>
      <c r="Q28" s="11">
        <v>4.4000000000000004</v>
      </c>
      <c r="R28" s="11">
        <f t="shared" si="8"/>
        <v>8.8000000000000007</v>
      </c>
      <c r="S28" s="5">
        <f t="shared" si="9"/>
        <v>35.299999999999997</v>
      </c>
      <c r="T28" s="10">
        <v>1.1629819112004389</v>
      </c>
      <c r="U28" s="6">
        <f t="shared" si="0"/>
        <v>41.053261465375492</v>
      </c>
      <c r="V28" s="7">
        <f t="shared" si="1"/>
        <v>82.053261465375499</v>
      </c>
      <c r="W28" s="2" t="s">
        <v>19</v>
      </c>
    </row>
    <row r="29" spans="1:23" ht="19.95" customHeight="1" x14ac:dyDescent="0.25">
      <c r="A29" s="11">
        <v>28</v>
      </c>
      <c r="B29" s="2" t="s">
        <v>16</v>
      </c>
      <c r="C29" s="11">
        <v>3</v>
      </c>
      <c r="D29" s="11">
        <v>4</v>
      </c>
      <c r="E29" s="3">
        <f t="shared" si="2"/>
        <v>6</v>
      </c>
      <c r="F29" s="3">
        <v>3</v>
      </c>
      <c r="G29" s="3">
        <f t="shared" si="3"/>
        <v>6</v>
      </c>
      <c r="H29" s="4">
        <f t="shared" si="4"/>
        <v>15</v>
      </c>
      <c r="I29" s="11">
        <v>2</v>
      </c>
      <c r="J29" s="11">
        <v>3</v>
      </c>
      <c r="K29" s="11">
        <f t="shared" si="5"/>
        <v>4.5</v>
      </c>
      <c r="L29" s="22">
        <v>2</v>
      </c>
      <c r="M29" s="22">
        <f t="shared" si="6"/>
        <v>4</v>
      </c>
      <c r="N29" s="11">
        <v>0</v>
      </c>
      <c r="O29" s="11">
        <v>2.5</v>
      </c>
      <c r="P29" s="11">
        <f t="shared" si="7"/>
        <v>5</v>
      </c>
      <c r="Q29" s="11">
        <v>4.9000000000000004</v>
      </c>
      <c r="R29" s="11">
        <f t="shared" si="8"/>
        <v>9.8000000000000007</v>
      </c>
      <c r="S29" s="5">
        <f t="shared" si="9"/>
        <v>25.3</v>
      </c>
      <c r="T29" s="10">
        <v>1.1629819112004389</v>
      </c>
      <c r="U29" s="6">
        <f t="shared" si="0"/>
        <v>29.423442353371104</v>
      </c>
      <c r="V29" s="7">
        <f t="shared" si="1"/>
        <v>44.423442353371101</v>
      </c>
      <c r="W29" s="2" t="s">
        <v>16</v>
      </c>
    </row>
    <row r="30" spans="1:23" ht="19.95" customHeight="1" x14ac:dyDescent="0.25">
      <c r="A30" s="11">
        <v>29</v>
      </c>
      <c r="B30" s="2" t="s">
        <v>23</v>
      </c>
      <c r="C30" s="11">
        <v>8</v>
      </c>
      <c r="D30" s="11">
        <v>3</v>
      </c>
      <c r="E30" s="3">
        <f t="shared" si="2"/>
        <v>4.5</v>
      </c>
      <c r="F30" s="3">
        <v>6</v>
      </c>
      <c r="G30" s="3">
        <f t="shared" si="3"/>
        <v>12</v>
      </c>
      <c r="H30" s="4">
        <f t="shared" si="4"/>
        <v>24.5</v>
      </c>
      <c r="I30" s="11">
        <v>3</v>
      </c>
      <c r="J30" s="11">
        <v>0</v>
      </c>
      <c r="K30" s="11">
        <f t="shared" si="5"/>
        <v>0</v>
      </c>
      <c r="L30" s="22">
        <v>2</v>
      </c>
      <c r="M30" s="22">
        <f t="shared" si="6"/>
        <v>4</v>
      </c>
      <c r="N30" s="11">
        <v>0</v>
      </c>
      <c r="O30" s="11">
        <v>1.9</v>
      </c>
      <c r="P30" s="11">
        <f t="shared" si="7"/>
        <v>3.8</v>
      </c>
      <c r="Q30" s="11">
        <v>0</v>
      </c>
      <c r="R30" s="11">
        <f t="shared" si="8"/>
        <v>0</v>
      </c>
      <c r="S30" s="5">
        <f t="shared" si="9"/>
        <v>10.8</v>
      </c>
      <c r="T30" s="10">
        <v>1.1629819112004389</v>
      </c>
      <c r="U30" s="6">
        <f t="shared" si="0"/>
        <v>12.560204640964741</v>
      </c>
      <c r="V30" s="7">
        <f t="shared" si="1"/>
        <v>37.060204640964741</v>
      </c>
      <c r="W30" s="2" t="s">
        <v>23</v>
      </c>
    </row>
    <row r="31" spans="1:23" ht="19.95" customHeight="1" x14ac:dyDescent="0.25">
      <c r="A31" s="11">
        <v>30</v>
      </c>
      <c r="B31" s="8" t="s">
        <v>35</v>
      </c>
      <c r="C31" s="11">
        <v>5</v>
      </c>
      <c r="D31" s="11">
        <v>3</v>
      </c>
      <c r="E31" s="3">
        <f t="shared" si="2"/>
        <v>4.5</v>
      </c>
      <c r="F31" s="3">
        <v>7</v>
      </c>
      <c r="G31" s="3">
        <f t="shared" si="3"/>
        <v>14</v>
      </c>
      <c r="H31" s="4">
        <f t="shared" si="4"/>
        <v>23.5</v>
      </c>
      <c r="I31" s="11">
        <v>3</v>
      </c>
      <c r="J31" s="11">
        <v>1</v>
      </c>
      <c r="K31" s="11">
        <f t="shared" si="5"/>
        <v>1.5</v>
      </c>
      <c r="L31" s="22">
        <v>2</v>
      </c>
      <c r="M31" s="22">
        <f t="shared" si="6"/>
        <v>4</v>
      </c>
      <c r="N31" s="11">
        <v>2.8</v>
      </c>
      <c r="O31" s="11">
        <v>1.2</v>
      </c>
      <c r="P31" s="11">
        <f t="shared" si="7"/>
        <v>2.4</v>
      </c>
      <c r="Q31" s="11">
        <v>2</v>
      </c>
      <c r="R31" s="11">
        <f t="shared" si="8"/>
        <v>4</v>
      </c>
      <c r="S31" s="5">
        <f t="shared" si="9"/>
        <v>17.700000000000003</v>
      </c>
      <c r="T31" s="10">
        <v>1.1629819112004389</v>
      </c>
      <c r="U31" s="6">
        <f t="shared" si="0"/>
        <v>20.584779828247772</v>
      </c>
      <c r="V31" s="7">
        <f t="shared" si="1"/>
        <v>44.084779828247775</v>
      </c>
      <c r="W31" s="8" t="s">
        <v>35</v>
      </c>
    </row>
    <row r="32" spans="1:23" ht="19.95" customHeight="1" x14ac:dyDescent="0.25">
      <c r="A32" s="11">
        <v>31</v>
      </c>
      <c r="B32" s="8" t="s">
        <v>31</v>
      </c>
      <c r="C32" s="11">
        <v>3</v>
      </c>
      <c r="D32" s="11">
        <v>2</v>
      </c>
      <c r="E32" s="3">
        <f t="shared" si="2"/>
        <v>3</v>
      </c>
      <c r="F32" s="3">
        <v>3</v>
      </c>
      <c r="G32" s="3">
        <f t="shared" si="3"/>
        <v>6</v>
      </c>
      <c r="H32" s="4">
        <f t="shared" si="4"/>
        <v>12</v>
      </c>
      <c r="I32" s="11">
        <v>0</v>
      </c>
      <c r="J32" s="11">
        <v>0</v>
      </c>
      <c r="K32" s="11">
        <f t="shared" si="5"/>
        <v>0</v>
      </c>
      <c r="L32" s="22">
        <v>1</v>
      </c>
      <c r="M32" s="22">
        <f t="shared" si="6"/>
        <v>2</v>
      </c>
      <c r="N32" s="11">
        <v>3.4</v>
      </c>
      <c r="O32" s="11">
        <v>0</v>
      </c>
      <c r="P32" s="11">
        <f t="shared" si="7"/>
        <v>0</v>
      </c>
      <c r="Q32" s="11">
        <v>0</v>
      </c>
      <c r="R32" s="11">
        <f t="shared" si="8"/>
        <v>0</v>
      </c>
      <c r="S32" s="5">
        <f t="shared" si="9"/>
        <v>5.4</v>
      </c>
      <c r="T32" s="10">
        <v>1.1629819112004389</v>
      </c>
      <c r="U32" s="6">
        <f t="shared" si="0"/>
        <v>6.2801023204823707</v>
      </c>
      <c r="V32" s="7">
        <f t="shared" si="1"/>
        <v>18.280102320482371</v>
      </c>
      <c r="W32" s="8" t="s">
        <v>31</v>
      </c>
    </row>
    <row r="33" spans="1:23" ht="19.95" customHeight="1" x14ac:dyDescent="0.25">
      <c r="A33" s="11">
        <v>32</v>
      </c>
      <c r="B33" s="2" t="s">
        <v>32</v>
      </c>
      <c r="C33" s="11">
        <v>1</v>
      </c>
      <c r="D33" s="11">
        <v>3</v>
      </c>
      <c r="E33" s="3">
        <f t="shared" si="2"/>
        <v>4.5</v>
      </c>
      <c r="F33" s="3">
        <v>3</v>
      </c>
      <c r="G33" s="3">
        <f t="shared" si="3"/>
        <v>6</v>
      </c>
      <c r="H33" s="4">
        <f t="shared" si="4"/>
        <v>11.5</v>
      </c>
      <c r="I33" s="11">
        <v>0</v>
      </c>
      <c r="J33" s="11">
        <v>2</v>
      </c>
      <c r="K33" s="11">
        <f t="shared" si="5"/>
        <v>3</v>
      </c>
      <c r="L33" s="22">
        <v>2</v>
      </c>
      <c r="M33" s="22">
        <f t="shared" si="6"/>
        <v>4</v>
      </c>
      <c r="N33" s="11">
        <v>1.1000000000000001</v>
      </c>
      <c r="O33" s="11">
        <v>0</v>
      </c>
      <c r="P33" s="11">
        <f t="shared" si="7"/>
        <v>0</v>
      </c>
      <c r="Q33" s="11">
        <v>0</v>
      </c>
      <c r="R33" s="11">
        <f t="shared" si="8"/>
        <v>0</v>
      </c>
      <c r="S33" s="5">
        <f t="shared" si="9"/>
        <v>8.1</v>
      </c>
      <c r="T33" s="10">
        <v>1.1629819112004389</v>
      </c>
      <c r="U33" s="6">
        <f t="shared" si="0"/>
        <v>9.4201534807235543</v>
      </c>
      <c r="V33" s="7">
        <f t="shared" si="1"/>
        <v>20.920153480723556</v>
      </c>
      <c r="W33" s="2" t="s">
        <v>32</v>
      </c>
    </row>
    <row r="34" spans="1:23" ht="19.95" customHeight="1" x14ac:dyDescent="0.25">
      <c r="A34" s="11">
        <v>33</v>
      </c>
      <c r="B34" s="9" t="s">
        <v>38</v>
      </c>
      <c r="C34" s="11">
        <v>3</v>
      </c>
      <c r="D34" s="11">
        <v>0</v>
      </c>
      <c r="E34" s="3">
        <f t="shared" si="2"/>
        <v>0</v>
      </c>
      <c r="F34" s="3">
        <v>0</v>
      </c>
      <c r="G34" s="3">
        <f t="shared" si="3"/>
        <v>0</v>
      </c>
      <c r="H34" s="4">
        <f t="shared" si="4"/>
        <v>3</v>
      </c>
      <c r="I34" s="11">
        <v>0</v>
      </c>
      <c r="J34" s="11">
        <v>0</v>
      </c>
      <c r="K34" s="11">
        <f t="shared" si="5"/>
        <v>0</v>
      </c>
      <c r="L34" s="22">
        <v>0</v>
      </c>
      <c r="M34" s="22">
        <f t="shared" si="6"/>
        <v>0</v>
      </c>
      <c r="N34" s="11">
        <v>0</v>
      </c>
      <c r="O34" s="11">
        <v>0</v>
      </c>
      <c r="P34" s="11">
        <f t="shared" si="7"/>
        <v>0</v>
      </c>
      <c r="Q34" s="11">
        <v>0</v>
      </c>
      <c r="R34" s="11">
        <f t="shared" si="8"/>
        <v>0</v>
      </c>
      <c r="S34" s="5">
        <f t="shared" si="9"/>
        <v>0</v>
      </c>
      <c r="T34" s="10">
        <v>1.1629819112004389</v>
      </c>
      <c r="U34" s="6">
        <f t="shared" si="0"/>
        <v>0</v>
      </c>
      <c r="V34" s="7">
        <f t="shared" si="1"/>
        <v>3</v>
      </c>
      <c r="W34" s="9" t="s">
        <v>38</v>
      </c>
    </row>
    <row r="35" spans="1:23" ht="19.95" customHeight="1" x14ac:dyDescent="0.25">
      <c r="A35" s="11">
        <v>34</v>
      </c>
      <c r="B35" s="2" t="s">
        <v>6</v>
      </c>
      <c r="C35" s="11">
        <v>16</v>
      </c>
      <c r="D35" s="11">
        <v>11</v>
      </c>
      <c r="E35" s="3">
        <f t="shared" si="2"/>
        <v>16.5</v>
      </c>
      <c r="F35" s="3">
        <v>12</v>
      </c>
      <c r="G35" s="3">
        <f t="shared" si="3"/>
        <v>24</v>
      </c>
      <c r="H35" s="4">
        <f t="shared" si="4"/>
        <v>56.5</v>
      </c>
      <c r="I35" s="11">
        <v>6</v>
      </c>
      <c r="J35" s="11">
        <v>6</v>
      </c>
      <c r="K35" s="11">
        <f t="shared" si="5"/>
        <v>9</v>
      </c>
      <c r="L35" s="22">
        <v>3</v>
      </c>
      <c r="M35" s="22">
        <f t="shared" si="6"/>
        <v>6</v>
      </c>
      <c r="N35" s="11">
        <v>3.4</v>
      </c>
      <c r="O35" s="11">
        <v>7.5</v>
      </c>
      <c r="P35" s="11">
        <f t="shared" si="7"/>
        <v>15</v>
      </c>
      <c r="Q35" s="11">
        <v>10.5</v>
      </c>
      <c r="R35" s="11">
        <f t="shared" si="8"/>
        <v>21</v>
      </c>
      <c r="S35" s="5">
        <f t="shared" si="9"/>
        <v>60.4</v>
      </c>
      <c r="T35" s="10">
        <v>1.1629819112004389</v>
      </c>
      <c r="U35" s="6">
        <f t="shared" si="0"/>
        <v>70.244107436506511</v>
      </c>
      <c r="V35" s="7">
        <f t="shared" si="1"/>
        <v>126.74410743650651</v>
      </c>
      <c r="W35" s="2" t="s">
        <v>6</v>
      </c>
    </row>
    <row r="36" spans="1:23" ht="19.95" customHeight="1" x14ac:dyDescent="0.25">
      <c r="A36" s="11">
        <v>35</v>
      </c>
      <c r="B36" s="2" t="s">
        <v>46</v>
      </c>
      <c r="C36" s="11">
        <v>1</v>
      </c>
      <c r="D36" s="11">
        <v>0</v>
      </c>
      <c r="E36" s="3">
        <f t="shared" si="2"/>
        <v>0</v>
      </c>
      <c r="F36" s="3">
        <v>0</v>
      </c>
      <c r="G36" s="3">
        <f t="shared" si="3"/>
        <v>0</v>
      </c>
      <c r="H36" s="4">
        <f t="shared" si="4"/>
        <v>1</v>
      </c>
      <c r="I36" s="11">
        <v>1</v>
      </c>
      <c r="J36" s="11">
        <v>0</v>
      </c>
      <c r="K36" s="11">
        <f t="shared" si="5"/>
        <v>0</v>
      </c>
      <c r="L36" s="22">
        <v>0</v>
      </c>
      <c r="M36" s="22">
        <f t="shared" si="6"/>
        <v>0</v>
      </c>
      <c r="N36" s="11">
        <v>0</v>
      </c>
      <c r="O36" s="11">
        <v>4.4000000000000004</v>
      </c>
      <c r="P36" s="11">
        <f t="shared" si="7"/>
        <v>8.8000000000000007</v>
      </c>
      <c r="Q36" s="11">
        <v>1.6</v>
      </c>
      <c r="R36" s="11">
        <f t="shared" si="8"/>
        <v>3.2</v>
      </c>
      <c r="S36" s="5">
        <f t="shared" si="9"/>
        <v>13</v>
      </c>
      <c r="T36" s="10">
        <v>1.1629819112004389</v>
      </c>
      <c r="U36" s="6">
        <f t="shared" si="0"/>
        <v>15.118764845605707</v>
      </c>
      <c r="V36" s="7">
        <f t="shared" si="1"/>
        <v>16.118764845605707</v>
      </c>
      <c r="W36" s="2" t="s">
        <v>46</v>
      </c>
    </row>
    <row r="37" spans="1:23" ht="19.95" customHeight="1" x14ac:dyDescent="0.25">
      <c r="A37" s="11">
        <v>36</v>
      </c>
      <c r="B37" s="2" t="s">
        <v>13</v>
      </c>
      <c r="C37" s="11">
        <v>9</v>
      </c>
      <c r="D37" s="11">
        <v>14</v>
      </c>
      <c r="E37" s="3">
        <f t="shared" si="2"/>
        <v>21</v>
      </c>
      <c r="F37" s="3">
        <v>16</v>
      </c>
      <c r="G37" s="3">
        <f t="shared" si="3"/>
        <v>32</v>
      </c>
      <c r="H37" s="4">
        <f t="shared" si="4"/>
        <v>62</v>
      </c>
      <c r="I37" s="11">
        <v>2</v>
      </c>
      <c r="J37" s="11">
        <v>5</v>
      </c>
      <c r="K37" s="11">
        <f t="shared" si="5"/>
        <v>7.5</v>
      </c>
      <c r="L37" s="22">
        <v>3</v>
      </c>
      <c r="M37" s="22">
        <f t="shared" si="6"/>
        <v>6</v>
      </c>
      <c r="N37" s="11">
        <v>5.3</v>
      </c>
      <c r="O37" s="11">
        <v>1.3</v>
      </c>
      <c r="P37" s="11">
        <f t="shared" si="7"/>
        <v>2.6</v>
      </c>
      <c r="Q37" s="11">
        <v>6.5</v>
      </c>
      <c r="R37" s="11">
        <f t="shared" si="8"/>
        <v>13</v>
      </c>
      <c r="S37" s="5">
        <f t="shared" si="9"/>
        <v>36.400000000000006</v>
      </c>
      <c r="T37" s="10">
        <v>1.1629819112004389</v>
      </c>
      <c r="U37" s="6">
        <f t="shared" si="0"/>
        <v>42.332541567695984</v>
      </c>
      <c r="V37" s="7">
        <f t="shared" si="1"/>
        <v>104.33254156769598</v>
      </c>
      <c r="W37" s="2" t="s">
        <v>13</v>
      </c>
    </row>
    <row r="38" spans="1:23" ht="19.95" customHeight="1" x14ac:dyDescent="0.25">
      <c r="A38" s="11">
        <v>37</v>
      </c>
      <c r="B38" s="2" t="s">
        <v>20</v>
      </c>
      <c r="C38" s="11">
        <v>9</v>
      </c>
      <c r="D38" s="11">
        <v>14</v>
      </c>
      <c r="E38" s="3">
        <f t="shared" si="2"/>
        <v>21</v>
      </c>
      <c r="F38" s="3">
        <v>10</v>
      </c>
      <c r="G38" s="3">
        <f t="shared" si="3"/>
        <v>20</v>
      </c>
      <c r="H38" s="4">
        <f t="shared" si="4"/>
        <v>50</v>
      </c>
      <c r="I38" s="11">
        <v>4</v>
      </c>
      <c r="J38" s="11">
        <v>1</v>
      </c>
      <c r="K38" s="11">
        <f t="shared" si="5"/>
        <v>1.5</v>
      </c>
      <c r="L38" s="22">
        <v>3</v>
      </c>
      <c r="M38" s="22">
        <f t="shared" si="6"/>
        <v>6</v>
      </c>
      <c r="N38" s="11">
        <v>2.2000000000000002</v>
      </c>
      <c r="O38" s="11">
        <v>1.9</v>
      </c>
      <c r="P38" s="11">
        <f t="shared" si="7"/>
        <v>3.8</v>
      </c>
      <c r="Q38" s="11">
        <v>1.3</v>
      </c>
      <c r="R38" s="11">
        <f t="shared" si="8"/>
        <v>2.6</v>
      </c>
      <c r="S38" s="5">
        <f t="shared" si="9"/>
        <v>20.100000000000001</v>
      </c>
      <c r="T38" s="10">
        <v>1.1629819112004389</v>
      </c>
      <c r="U38" s="6">
        <f t="shared" si="0"/>
        <v>23.375936415128823</v>
      </c>
      <c r="V38" s="7">
        <f t="shared" si="1"/>
        <v>73.37593641512882</v>
      </c>
      <c r="W38" s="2" t="s">
        <v>20</v>
      </c>
    </row>
    <row r="39" spans="1:23" ht="19.95" customHeight="1" x14ac:dyDescent="0.25">
      <c r="A39" s="11">
        <v>38</v>
      </c>
      <c r="B39" s="2" t="s">
        <v>18</v>
      </c>
      <c r="C39" s="11">
        <v>15</v>
      </c>
      <c r="D39" s="11">
        <v>13</v>
      </c>
      <c r="E39" s="3">
        <f t="shared" si="2"/>
        <v>19.5</v>
      </c>
      <c r="F39" s="3">
        <v>8</v>
      </c>
      <c r="G39" s="3">
        <f t="shared" si="3"/>
        <v>16</v>
      </c>
      <c r="H39" s="4">
        <f t="shared" si="4"/>
        <v>50.5</v>
      </c>
      <c r="I39" s="11">
        <v>3</v>
      </c>
      <c r="J39" s="11">
        <v>4</v>
      </c>
      <c r="K39" s="11">
        <f t="shared" si="5"/>
        <v>6</v>
      </c>
      <c r="L39" s="22">
        <v>2</v>
      </c>
      <c r="M39" s="22">
        <f t="shared" si="6"/>
        <v>4</v>
      </c>
      <c r="N39" s="11">
        <v>3.7</v>
      </c>
      <c r="O39" s="11">
        <v>1.2</v>
      </c>
      <c r="P39" s="11">
        <f t="shared" si="7"/>
        <v>2.4</v>
      </c>
      <c r="Q39" s="11">
        <v>3.6</v>
      </c>
      <c r="R39" s="11">
        <f t="shared" si="8"/>
        <v>7.2</v>
      </c>
      <c r="S39" s="5">
        <f t="shared" si="9"/>
        <v>26.299999999999997</v>
      </c>
      <c r="T39" s="10">
        <v>1.1629819112004389</v>
      </c>
      <c r="U39" s="6">
        <f t="shared" si="0"/>
        <v>30.586424264571541</v>
      </c>
      <c r="V39" s="7">
        <f t="shared" si="1"/>
        <v>81.086424264571548</v>
      </c>
      <c r="W39" s="2" t="s">
        <v>18</v>
      </c>
    </row>
    <row r="40" spans="1:23" ht="19.95" customHeight="1" x14ac:dyDescent="0.25">
      <c r="A40" s="11">
        <v>39</v>
      </c>
      <c r="B40" s="2" t="s">
        <v>15</v>
      </c>
      <c r="C40" s="11">
        <v>19</v>
      </c>
      <c r="D40" s="11">
        <v>19</v>
      </c>
      <c r="E40" s="3">
        <f t="shared" si="2"/>
        <v>28.5</v>
      </c>
      <c r="F40" s="3">
        <v>23</v>
      </c>
      <c r="G40" s="3">
        <f t="shared" si="3"/>
        <v>46</v>
      </c>
      <c r="H40" s="4">
        <f t="shared" si="4"/>
        <v>93.5</v>
      </c>
      <c r="I40" s="11">
        <v>6</v>
      </c>
      <c r="J40" s="11">
        <v>4</v>
      </c>
      <c r="K40" s="11">
        <f t="shared" si="5"/>
        <v>6</v>
      </c>
      <c r="L40" s="22">
        <v>4</v>
      </c>
      <c r="M40" s="22">
        <f t="shared" si="6"/>
        <v>8</v>
      </c>
      <c r="N40" s="11">
        <v>10.3</v>
      </c>
      <c r="O40" s="11">
        <v>14.5</v>
      </c>
      <c r="P40" s="11">
        <f t="shared" si="7"/>
        <v>29</v>
      </c>
      <c r="Q40" s="11">
        <v>4.0999999999999996</v>
      </c>
      <c r="R40" s="11">
        <f t="shared" si="8"/>
        <v>8.1999999999999993</v>
      </c>
      <c r="S40" s="5">
        <f t="shared" si="9"/>
        <v>67.5</v>
      </c>
      <c r="T40" s="10">
        <v>1.1629819112004389</v>
      </c>
      <c r="U40" s="6">
        <f t="shared" si="0"/>
        <v>78.501279006029634</v>
      </c>
      <c r="V40" s="7">
        <f t="shared" si="1"/>
        <v>172.00127900602962</v>
      </c>
      <c r="W40" s="2" t="s">
        <v>15</v>
      </c>
    </row>
    <row r="41" spans="1:23" ht="19.95" customHeight="1" x14ac:dyDescent="0.25">
      <c r="A41" s="11">
        <v>40</v>
      </c>
      <c r="B41" s="8" t="s">
        <v>39</v>
      </c>
      <c r="C41" s="11">
        <v>0</v>
      </c>
      <c r="D41" s="11">
        <v>0</v>
      </c>
      <c r="E41" s="3">
        <f t="shared" si="2"/>
        <v>0</v>
      </c>
      <c r="F41" s="3">
        <v>0</v>
      </c>
      <c r="G41" s="3">
        <f t="shared" si="3"/>
        <v>0</v>
      </c>
      <c r="H41" s="4">
        <f t="shared" si="4"/>
        <v>0</v>
      </c>
      <c r="I41" s="11">
        <v>0</v>
      </c>
      <c r="J41" s="11">
        <v>0</v>
      </c>
      <c r="K41" s="11">
        <f t="shared" si="5"/>
        <v>0</v>
      </c>
      <c r="L41" s="22">
        <v>0</v>
      </c>
      <c r="M41" s="22">
        <f t="shared" si="6"/>
        <v>0</v>
      </c>
      <c r="N41" s="11">
        <v>0</v>
      </c>
      <c r="O41" s="11">
        <v>0</v>
      </c>
      <c r="P41" s="11">
        <f t="shared" si="7"/>
        <v>0</v>
      </c>
      <c r="Q41" s="11">
        <v>0</v>
      </c>
      <c r="R41" s="11">
        <f t="shared" si="8"/>
        <v>0</v>
      </c>
      <c r="S41" s="5">
        <f t="shared" si="9"/>
        <v>0</v>
      </c>
      <c r="T41" s="10">
        <v>1.1629819112004389</v>
      </c>
      <c r="U41" s="6">
        <f t="shared" si="0"/>
        <v>0</v>
      </c>
      <c r="V41" s="7">
        <f t="shared" si="1"/>
        <v>0</v>
      </c>
      <c r="W41" s="8" t="s">
        <v>39</v>
      </c>
    </row>
    <row r="42" spans="1:23" ht="19.95" customHeight="1" x14ac:dyDescent="0.25">
      <c r="A42" s="11">
        <v>41</v>
      </c>
      <c r="B42" s="8" t="s">
        <v>36</v>
      </c>
      <c r="C42" s="11">
        <v>4</v>
      </c>
      <c r="D42" s="11">
        <v>2</v>
      </c>
      <c r="E42" s="3">
        <f t="shared" si="2"/>
        <v>3</v>
      </c>
      <c r="F42" s="3">
        <v>1</v>
      </c>
      <c r="G42" s="3">
        <f t="shared" si="3"/>
        <v>2</v>
      </c>
      <c r="H42" s="4">
        <f t="shared" si="4"/>
        <v>9</v>
      </c>
      <c r="I42" s="11">
        <v>1</v>
      </c>
      <c r="J42" s="11">
        <v>0</v>
      </c>
      <c r="K42" s="11">
        <f t="shared" si="5"/>
        <v>0</v>
      </c>
      <c r="L42" s="22">
        <v>2</v>
      </c>
      <c r="M42" s="22">
        <f t="shared" si="6"/>
        <v>4</v>
      </c>
      <c r="N42" s="11">
        <v>0</v>
      </c>
      <c r="O42" s="11">
        <v>0</v>
      </c>
      <c r="P42" s="11">
        <f t="shared" si="7"/>
        <v>0</v>
      </c>
      <c r="Q42" s="11">
        <v>0</v>
      </c>
      <c r="R42" s="11">
        <f t="shared" si="8"/>
        <v>0</v>
      </c>
      <c r="S42" s="5">
        <f t="shared" si="9"/>
        <v>5</v>
      </c>
      <c r="T42" s="10">
        <v>1.1629819112004389</v>
      </c>
      <c r="U42" s="6">
        <f t="shared" si="0"/>
        <v>5.8149095560021946</v>
      </c>
      <c r="V42" s="7">
        <f t="shared" si="1"/>
        <v>14.814909556002196</v>
      </c>
      <c r="W42" s="8" t="s">
        <v>36</v>
      </c>
    </row>
    <row r="43" spans="1:23" ht="19.95" customHeight="1" x14ac:dyDescent="0.25">
      <c r="A43" s="11">
        <v>42</v>
      </c>
      <c r="B43" s="2" t="s">
        <v>26</v>
      </c>
      <c r="C43" s="11">
        <v>3</v>
      </c>
      <c r="D43" s="11">
        <v>4</v>
      </c>
      <c r="E43" s="3">
        <f t="shared" si="2"/>
        <v>6</v>
      </c>
      <c r="F43" s="3">
        <v>3</v>
      </c>
      <c r="G43" s="3">
        <f t="shared" si="3"/>
        <v>6</v>
      </c>
      <c r="H43" s="4">
        <f t="shared" si="4"/>
        <v>15</v>
      </c>
      <c r="I43" s="11">
        <v>3</v>
      </c>
      <c r="J43" s="11">
        <v>0</v>
      </c>
      <c r="K43" s="11">
        <f t="shared" si="5"/>
        <v>0</v>
      </c>
      <c r="L43" s="22">
        <v>1</v>
      </c>
      <c r="M43" s="22">
        <f t="shared" si="6"/>
        <v>2</v>
      </c>
      <c r="N43" s="11">
        <v>1.6</v>
      </c>
      <c r="O43" s="11">
        <v>0</v>
      </c>
      <c r="P43" s="11">
        <f t="shared" si="7"/>
        <v>0</v>
      </c>
      <c r="Q43" s="11">
        <v>0</v>
      </c>
      <c r="R43" s="11">
        <f t="shared" si="8"/>
        <v>0</v>
      </c>
      <c r="S43" s="5">
        <f t="shared" si="9"/>
        <v>6.6</v>
      </c>
      <c r="T43" s="10">
        <v>1.1629819112004389</v>
      </c>
      <c r="U43" s="6">
        <f t="shared" si="0"/>
        <v>7.6756806139228964</v>
      </c>
      <c r="V43" s="7">
        <f t="shared" si="1"/>
        <v>22.675680613922896</v>
      </c>
      <c r="W43" s="2" t="s">
        <v>26</v>
      </c>
    </row>
    <row r="44" spans="1:23" ht="19.95" customHeight="1" x14ac:dyDescent="0.25">
      <c r="A44" s="11">
        <v>43</v>
      </c>
      <c r="B44" s="2" t="s">
        <v>24</v>
      </c>
      <c r="C44" s="11">
        <v>8</v>
      </c>
      <c r="D44" s="11">
        <v>10</v>
      </c>
      <c r="E44" s="3">
        <f t="shared" si="2"/>
        <v>15</v>
      </c>
      <c r="F44" s="3">
        <v>14</v>
      </c>
      <c r="G44" s="3">
        <f t="shared" si="3"/>
        <v>28</v>
      </c>
      <c r="H44" s="4">
        <f t="shared" si="4"/>
        <v>51</v>
      </c>
      <c r="I44" s="11">
        <v>10</v>
      </c>
      <c r="J44" s="11">
        <v>4</v>
      </c>
      <c r="K44" s="11">
        <f t="shared" si="5"/>
        <v>6</v>
      </c>
      <c r="L44" s="22">
        <v>3</v>
      </c>
      <c r="M44" s="22">
        <f t="shared" si="6"/>
        <v>6</v>
      </c>
      <c r="N44" s="11">
        <v>1.3</v>
      </c>
      <c r="O44" s="11">
        <v>1</v>
      </c>
      <c r="P44" s="11">
        <f t="shared" si="7"/>
        <v>2</v>
      </c>
      <c r="Q44" s="11">
        <v>5.7</v>
      </c>
      <c r="R44" s="11">
        <f t="shared" si="8"/>
        <v>11.4</v>
      </c>
      <c r="S44" s="5">
        <f t="shared" si="9"/>
        <v>36.700000000000003</v>
      </c>
      <c r="T44" s="10">
        <v>1.1629819112004389</v>
      </c>
      <c r="U44" s="6">
        <f t="shared" si="0"/>
        <v>42.681436141056111</v>
      </c>
      <c r="V44" s="7">
        <f t="shared" si="1"/>
        <v>93.681436141056111</v>
      </c>
      <c r="W44" s="2" t="s">
        <v>24</v>
      </c>
    </row>
    <row r="45" spans="1:23" ht="19.95" customHeight="1" x14ac:dyDescent="0.25">
      <c r="A45" s="11">
        <v>44</v>
      </c>
      <c r="B45" s="2" t="s">
        <v>69</v>
      </c>
      <c r="C45" s="11">
        <v>0</v>
      </c>
      <c r="D45" s="11">
        <v>0</v>
      </c>
      <c r="E45" s="3">
        <f t="shared" si="2"/>
        <v>0</v>
      </c>
      <c r="F45" s="3">
        <v>5</v>
      </c>
      <c r="G45" s="3">
        <f t="shared" si="3"/>
        <v>10</v>
      </c>
      <c r="H45" s="4">
        <f t="shared" si="4"/>
        <v>10</v>
      </c>
      <c r="I45" s="11">
        <v>0</v>
      </c>
      <c r="J45" s="11">
        <v>0</v>
      </c>
      <c r="K45" s="11">
        <f t="shared" si="5"/>
        <v>0</v>
      </c>
      <c r="L45" s="22">
        <v>1</v>
      </c>
      <c r="M45" s="22">
        <f t="shared" si="6"/>
        <v>2</v>
      </c>
      <c r="N45" s="11">
        <v>0</v>
      </c>
      <c r="O45" s="11">
        <v>0</v>
      </c>
      <c r="P45" s="11">
        <v>0</v>
      </c>
      <c r="Q45" s="11">
        <v>0</v>
      </c>
      <c r="R45" s="11">
        <f t="shared" si="8"/>
        <v>0</v>
      </c>
      <c r="S45" s="5">
        <f t="shared" si="9"/>
        <v>2</v>
      </c>
      <c r="T45" s="10">
        <v>1.1629819112004389</v>
      </c>
      <c r="U45" s="6">
        <f t="shared" si="0"/>
        <v>2.3259638224008778</v>
      </c>
      <c r="V45" s="7">
        <f t="shared" si="1"/>
        <v>12.325963822400878</v>
      </c>
      <c r="W45" s="2" t="s">
        <v>69</v>
      </c>
    </row>
    <row r="46" spans="1:23" ht="19.95" customHeight="1" x14ac:dyDescent="0.25">
      <c r="A46" s="11">
        <v>45</v>
      </c>
      <c r="B46" s="8" t="s">
        <v>44</v>
      </c>
      <c r="C46" s="11">
        <v>7</v>
      </c>
      <c r="D46" s="11">
        <v>5</v>
      </c>
      <c r="E46" s="3">
        <f t="shared" si="2"/>
        <v>7.5</v>
      </c>
      <c r="F46" s="3">
        <v>3</v>
      </c>
      <c r="G46" s="3">
        <f t="shared" si="3"/>
        <v>6</v>
      </c>
      <c r="H46" s="4">
        <f t="shared" si="4"/>
        <v>20.5</v>
      </c>
      <c r="I46" s="11">
        <v>1</v>
      </c>
      <c r="J46" s="11">
        <v>1</v>
      </c>
      <c r="K46" s="11">
        <f t="shared" si="5"/>
        <v>1.5</v>
      </c>
      <c r="L46" s="22">
        <v>1</v>
      </c>
      <c r="M46" s="22">
        <f t="shared" si="6"/>
        <v>2</v>
      </c>
      <c r="N46" s="11">
        <v>1</v>
      </c>
      <c r="O46" s="11">
        <v>3.1</v>
      </c>
      <c r="P46" s="11">
        <f t="shared" si="7"/>
        <v>6.2</v>
      </c>
      <c r="Q46" s="11">
        <v>2.2000000000000002</v>
      </c>
      <c r="R46" s="11">
        <f t="shared" si="8"/>
        <v>4.4000000000000004</v>
      </c>
      <c r="S46" s="5">
        <f t="shared" si="9"/>
        <v>16.100000000000001</v>
      </c>
      <c r="T46" s="10">
        <v>1.1629819112004389</v>
      </c>
      <c r="U46" s="6">
        <f t="shared" si="0"/>
        <v>18.724008770327067</v>
      </c>
      <c r="V46" s="7">
        <f t="shared" si="1"/>
        <v>39.224008770327067</v>
      </c>
      <c r="W46" s="8" t="s">
        <v>44</v>
      </c>
    </row>
    <row r="47" spans="1:23" ht="20.399999999999999" customHeight="1" x14ac:dyDescent="0.25">
      <c r="H47" s="4">
        <f>SUM(H2:H46)</f>
        <v>1273</v>
      </c>
      <c r="S47" s="5">
        <f>SUM(S2:S46)</f>
        <v>1094.5999999999997</v>
      </c>
    </row>
    <row r="49" spans="8:19" x14ac:dyDescent="0.25">
      <c r="H49" t="s">
        <v>51</v>
      </c>
      <c r="I49" s="10">
        <f>SUM(H47/S47)</f>
        <v>1.1629819112004389</v>
      </c>
    </row>
    <row r="50" spans="8:19" x14ac:dyDescent="0.25">
      <c r="S50" s="5"/>
    </row>
    <row r="51" spans="8:19" x14ac:dyDescent="0.25">
      <c r="I51" s="10">
        <v>1.1629819112004389</v>
      </c>
    </row>
  </sheetData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624F8-AAC6-4408-B424-4DFBEADE58E4}">
  <dimension ref="A1:W51"/>
  <sheetViews>
    <sheetView tabSelected="1" zoomScale="110" zoomScaleNormal="110" workbookViewId="0">
      <pane xSplit="2" topLeftCell="I1" activePane="topRight" state="frozen"/>
      <selection pane="topRight" activeCell="Q18" sqref="Q18"/>
    </sheetView>
  </sheetViews>
  <sheetFormatPr defaultRowHeight="13.2" x14ac:dyDescent="0.25"/>
  <cols>
    <col min="1" max="1" width="4.44140625" style="10" customWidth="1"/>
    <col min="2" max="2" width="12.6640625" customWidth="1"/>
    <col min="3" max="4" width="8.88671875" style="10"/>
    <col min="8" max="8" width="10.6640625" customWidth="1"/>
    <col min="9" max="18" width="11" style="10" customWidth="1"/>
    <col min="19" max="19" width="11.109375" customWidth="1"/>
    <col min="20" max="20" width="16.109375" customWidth="1"/>
    <col min="22" max="22" width="12.109375" customWidth="1"/>
  </cols>
  <sheetData>
    <row r="1" spans="1:23" x14ac:dyDescent="0.25">
      <c r="A1" s="11"/>
      <c r="B1" s="1" t="s">
        <v>0</v>
      </c>
      <c r="C1" s="20" t="s">
        <v>53</v>
      </c>
      <c r="D1" s="20" t="s">
        <v>57</v>
      </c>
      <c r="E1" s="20" t="s">
        <v>66</v>
      </c>
      <c r="F1" s="20" t="s">
        <v>67</v>
      </c>
      <c r="G1" s="20" t="s">
        <v>68</v>
      </c>
      <c r="H1" s="18" t="s">
        <v>1</v>
      </c>
      <c r="I1" s="20" t="s">
        <v>54</v>
      </c>
      <c r="J1" s="20" t="s">
        <v>61</v>
      </c>
      <c r="K1" s="21" t="s">
        <v>70</v>
      </c>
      <c r="L1" s="20" t="s">
        <v>71</v>
      </c>
      <c r="M1" s="21" t="s">
        <v>72</v>
      </c>
      <c r="N1" s="20" t="s">
        <v>55</v>
      </c>
      <c r="O1" s="20" t="s">
        <v>64</v>
      </c>
      <c r="P1" s="21" t="s">
        <v>73</v>
      </c>
      <c r="Q1" s="20" t="s">
        <v>74</v>
      </c>
      <c r="R1" s="21" t="s">
        <v>75</v>
      </c>
      <c r="S1" s="23" t="s">
        <v>2</v>
      </c>
      <c r="T1" s="13" t="s">
        <v>3</v>
      </c>
      <c r="U1" s="14" t="s">
        <v>4</v>
      </c>
      <c r="V1" s="12" t="s">
        <v>5</v>
      </c>
      <c r="W1" s="15" t="s">
        <v>0</v>
      </c>
    </row>
    <row r="2" spans="1:23" ht="19.95" customHeight="1" x14ac:dyDescent="0.25">
      <c r="A2" s="11">
        <v>39</v>
      </c>
      <c r="B2" s="2" t="s">
        <v>15</v>
      </c>
      <c r="C2" s="11">
        <v>19</v>
      </c>
      <c r="D2" s="11">
        <v>19</v>
      </c>
      <c r="E2" s="3">
        <f>SUM(D2*1.5)</f>
        <v>28.5</v>
      </c>
      <c r="F2" s="3">
        <v>23</v>
      </c>
      <c r="G2" s="3">
        <f>SUM(F2*2)</f>
        <v>46</v>
      </c>
      <c r="H2" s="4">
        <f>SUM(C2+E2+G2)</f>
        <v>93.5</v>
      </c>
      <c r="I2" s="11">
        <v>6</v>
      </c>
      <c r="J2" s="11">
        <v>4</v>
      </c>
      <c r="K2" s="11">
        <f>SUM(J2*1.5)</f>
        <v>6</v>
      </c>
      <c r="L2" s="22">
        <v>4</v>
      </c>
      <c r="M2" s="22">
        <f>SUM(L2*2)</f>
        <v>8</v>
      </c>
      <c r="N2" s="11">
        <v>10.3</v>
      </c>
      <c r="O2" s="11">
        <v>14.5</v>
      </c>
      <c r="P2" s="11">
        <f>SUM(O2*2)</f>
        <v>29</v>
      </c>
      <c r="Q2" s="11">
        <v>4.0999999999999996</v>
      </c>
      <c r="R2" s="11">
        <f>SUM(Q2*2)</f>
        <v>8.1999999999999993</v>
      </c>
      <c r="S2" s="5">
        <f>SUM(I2+K2+M2+N2+P2+R2)</f>
        <v>67.5</v>
      </c>
      <c r="T2" s="10">
        <v>1.1629819112004389</v>
      </c>
      <c r="U2" s="6">
        <f>SUM(S2*T2)</f>
        <v>78.501279006029634</v>
      </c>
      <c r="V2" s="7">
        <f>SUM(H2+U2)</f>
        <v>172.00127900602962</v>
      </c>
      <c r="W2" s="2" t="s">
        <v>15</v>
      </c>
    </row>
    <row r="3" spans="1:23" ht="19.95" customHeight="1" x14ac:dyDescent="0.25">
      <c r="A3" s="11">
        <v>18</v>
      </c>
      <c r="B3" s="2" t="s">
        <v>11</v>
      </c>
      <c r="C3" s="11">
        <v>21</v>
      </c>
      <c r="D3" s="11">
        <v>12</v>
      </c>
      <c r="E3" s="3">
        <f>SUM(D3*1.5)</f>
        <v>18</v>
      </c>
      <c r="F3" s="3">
        <v>14</v>
      </c>
      <c r="G3" s="3">
        <f>SUM(F3*2)</f>
        <v>28</v>
      </c>
      <c r="H3" s="4">
        <f>SUM(C3+E3+G3)</f>
        <v>67</v>
      </c>
      <c r="I3" s="11">
        <v>6</v>
      </c>
      <c r="J3" s="11">
        <v>7</v>
      </c>
      <c r="K3" s="11">
        <f>SUM(J3*1.5)</f>
        <v>10.5</v>
      </c>
      <c r="L3" s="22">
        <v>5</v>
      </c>
      <c r="M3" s="22">
        <f>SUM(L3*2)</f>
        <v>10</v>
      </c>
      <c r="N3" s="11">
        <v>7.8</v>
      </c>
      <c r="O3" s="11">
        <v>9</v>
      </c>
      <c r="P3" s="11">
        <f>SUM(O3*2)</f>
        <v>18</v>
      </c>
      <c r="Q3" s="11">
        <v>12.1</v>
      </c>
      <c r="R3" s="11">
        <f>SUM(Q3*2)</f>
        <v>24.2</v>
      </c>
      <c r="S3" s="5">
        <f>SUM(I3+K3+M3+N3+P3+R3)</f>
        <v>76.5</v>
      </c>
      <c r="T3" s="10">
        <v>1.1629819112004389</v>
      </c>
      <c r="U3" s="6">
        <f>SUM(S3*T3)</f>
        <v>88.968116206833571</v>
      </c>
      <c r="V3" s="7">
        <f>SUM(H3+U3)</f>
        <v>155.96811620683357</v>
      </c>
      <c r="W3" s="2" t="s">
        <v>11</v>
      </c>
    </row>
    <row r="4" spans="1:23" ht="19.95" customHeight="1" x14ac:dyDescent="0.25">
      <c r="A4" s="11">
        <v>34</v>
      </c>
      <c r="B4" s="2" t="s">
        <v>6</v>
      </c>
      <c r="C4" s="11">
        <v>16</v>
      </c>
      <c r="D4" s="11">
        <v>11</v>
      </c>
      <c r="E4" s="3">
        <f>SUM(D4*1.5)</f>
        <v>16.5</v>
      </c>
      <c r="F4" s="3">
        <v>12</v>
      </c>
      <c r="G4" s="3">
        <f>SUM(F4*2)</f>
        <v>24</v>
      </c>
      <c r="H4" s="4">
        <f>SUM(C4+E4+G4)</f>
        <v>56.5</v>
      </c>
      <c r="I4" s="11">
        <v>6</v>
      </c>
      <c r="J4" s="11">
        <v>6</v>
      </c>
      <c r="K4" s="11">
        <f>SUM(J4*1.5)</f>
        <v>9</v>
      </c>
      <c r="L4" s="22">
        <v>3</v>
      </c>
      <c r="M4" s="22">
        <f>SUM(L4*2)</f>
        <v>6</v>
      </c>
      <c r="N4" s="11">
        <v>3.4</v>
      </c>
      <c r="O4" s="11">
        <v>7.5</v>
      </c>
      <c r="P4" s="11">
        <f>SUM(O4*2)</f>
        <v>15</v>
      </c>
      <c r="Q4" s="11">
        <v>10.5</v>
      </c>
      <c r="R4" s="11">
        <f>SUM(Q4*2)</f>
        <v>21</v>
      </c>
      <c r="S4" s="5">
        <f>SUM(I4+K4+M4+N4+P4+R4)</f>
        <v>60.4</v>
      </c>
      <c r="T4" s="10">
        <v>1.1629819112004389</v>
      </c>
      <c r="U4" s="6">
        <f>SUM(S4*T4)</f>
        <v>70.244107436506511</v>
      </c>
      <c r="V4" s="7">
        <f>SUM(H4+U4)</f>
        <v>126.74410743650651</v>
      </c>
      <c r="W4" s="2" t="s">
        <v>6</v>
      </c>
    </row>
    <row r="5" spans="1:23" ht="19.95" customHeight="1" x14ac:dyDescent="0.25">
      <c r="A5" s="11">
        <v>20</v>
      </c>
      <c r="B5" s="2" t="s">
        <v>17</v>
      </c>
      <c r="C5" s="11">
        <v>11</v>
      </c>
      <c r="D5" s="11">
        <v>21</v>
      </c>
      <c r="E5" s="3">
        <f>SUM(D5*1.5)</f>
        <v>31.5</v>
      </c>
      <c r="F5" s="3">
        <v>18</v>
      </c>
      <c r="G5" s="3">
        <f>SUM(F5*2)</f>
        <v>36</v>
      </c>
      <c r="H5" s="4">
        <f>SUM(C5+E5+G5)</f>
        <v>78.5</v>
      </c>
      <c r="I5" s="11">
        <v>5</v>
      </c>
      <c r="J5" s="11">
        <v>1</v>
      </c>
      <c r="K5" s="11">
        <f>SUM(J5*1.5)</f>
        <v>1.5</v>
      </c>
      <c r="L5" s="22">
        <v>1</v>
      </c>
      <c r="M5" s="22">
        <f>SUM(L5*2)</f>
        <v>2</v>
      </c>
      <c r="N5" s="11">
        <v>6.6</v>
      </c>
      <c r="O5" s="11">
        <v>7.7</v>
      </c>
      <c r="P5" s="11">
        <f>SUM(O5*2)</f>
        <v>15.4</v>
      </c>
      <c r="Q5" s="11">
        <v>0</v>
      </c>
      <c r="R5" s="11">
        <f>SUM(Q5*2)</f>
        <v>0</v>
      </c>
      <c r="S5" s="5">
        <f>SUM(I5+K5+M5+N5+P5+R5)</f>
        <v>30.5</v>
      </c>
      <c r="T5" s="10">
        <v>1.1629819112004389</v>
      </c>
      <c r="U5" s="6">
        <f>SUM(S5*T5)</f>
        <v>35.470948291613389</v>
      </c>
      <c r="V5" s="7">
        <f>SUM(H5+U5)</f>
        <v>113.97094829161338</v>
      </c>
      <c r="W5" s="2" t="s">
        <v>17</v>
      </c>
    </row>
    <row r="6" spans="1:23" ht="19.95" customHeight="1" x14ac:dyDescent="0.25">
      <c r="A6" s="11">
        <v>25</v>
      </c>
      <c r="B6" s="2" t="s">
        <v>12</v>
      </c>
      <c r="C6" s="11">
        <v>5</v>
      </c>
      <c r="D6" s="11">
        <v>12</v>
      </c>
      <c r="E6" s="3">
        <f>SUM(D6*1.5)</f>
        <v>18</v>
      </c>
      <c r="F6" s="3">
        <v>13</v>
      </c>
      <c r="G6" s="3">
        <f>SUM(F6*2)</f>
        <v>26</v>
      </c>
      <c r="H6" s="4">
        <f>SUM(C6+E6+G6)</f>
        <v>49</v>
      </c>
      <c r="I6" s="11">
        <v>3</v>
      </c>
      <c r="J6" s="11">
        <v>7</v>
      </c>
      <c r="K6" s="11">
        <f>SUM(J6*1.5)</f>
        <v>10.5</v>
      </c>
      <c r="L6" s="22">
        <v>3</v>
      </c>
      <c r="M6" s="22">
        <f>SUM(L6*2)</f>
        <v>6</v>
      </c>
      <c r="N6" s="11">
        <v>3.4</v>
      </c>
      <c r="O6" s="11">
        <v>4.9000000000000004</v>
      </c>
      <c r="P6" s="11">
        <f>SUM(O6*2)</f>
        <v>9.8000000000000007</v>
      </c>
      <c r="Q6" s="11">
        <v>10.8</v>
      </c>
      <c r="R6" s="11">
        <f>SUM(Q6*2)</f>
        <v>21.6</v>
      </c>
      <c r="S6" s="5">
        <f>SUM(I6+K6+M6+N6+P6+R6)</f>
        <v>54.300000000000004</v>
      </c>
      <c r="T6" s="10">
        <v>1.1629819112004389</v>
      </c>
      <c r="U6" s="6">
        <f>SUM(S6*T6)</f>
        <v>63.149917778183841</v>
      </c>
      <c r="V6" s="7">
        <f>SUM(H6+U6)</f>
        <v>112.14991777818383</v>
      </c>
      <c r="W6" s="2" t="s">
        <v>12</v>
      </c>
    </row>
    <row r="7" spans="1:23" ht="19.95" customHeight="1" x14ac:dyDescent="0.25">
      <c r="A7" s="11">
        <v>2</v>
      </c>
      <c r="B7" s="2" t="s">
        <v>8</v>
      </c>
      <c r="C7" s="11">
        <v>15</v>
      </c>
      <c r="D7" s="11">
        <v>9</v>
      </c>
      <c r="E7" s="3">
        <f>SUM(D7*1.5)</f>
        <v>13.5</v>
      </c>
      <c r="F7" s="3">
        <v>9</v>
      </c>
      <c r="G7" s="3">
        <f>SUM(F7*2)</f>
        <v>18</v>
      </c>
      <c r="H7" s="4">
        <f>SUM(C7+E7+G7)</f>
        <v>46.5</v>
      </c>
      <c r="I7" s="11">
        <v>7</v>
      </c>
      <c r="J7" s="11">
        <v>9</v>
      </c>
      <c r="K7" s="11">
        <f>SUM(J7*1.5)</f>
        <v>13.5</v>
      </c>
      <c r="L7" s="22">
        <v>4</v>
      </c>
      <c r="M7" s="22">
        <f>SUM(L7*2)</f>
        <v>8</v>
      </c>
      <c r="N7" s="11">
        <v>6.6</v>
      </c>
      <c r="O7" s="11">
        <v>1</v>
      </c>
      <c r="P7" s="11">
        <f>SUM(O7*2)</f>
        <v>2</v>
      </c>
      <c r="Q7" s="11">
        <v>7.9</v>
      </c>
      <c r="R7" s="11">
        <f>SUM(Q7*2)</f>
        <v>15.8</v>
      </c>
      <c r="S7" s="5">
        <f>SUM(I7+K7+M7+N7+P7+R7)</f>
        <v>52.900000000000006</v>
      </c>
      <c r="T7" s="10">
        <v>1.1629819112004389</v>
      </c>
      <c r="U7" s="6">
        <f>SUM(S7*T7)</f>
        <v>61.521743102503223</v>
      </c>
      <c r="V7" s="7">
        <f>SUM(H7+U7)</f>
        <v>108.02174310250322</v>
      </c>
      <c r="W7" s="2" t="s">
        <v>8</v>
      </c>
    </row>
    <row r="8" spans="1:23" ht="19.95" customHeight="1" x14ac:dyDescent="0.25">
      <c r="A8" s="11">
        <v>36</v>
      </c>
      <c r="B8" s="2" t="s">
        <v>13</v>
      </c>
      <c r="C8" s="11">
        <v>9</v>
      </c>
      <c r="D8" s="11">
        <v>14</v>
      </c>
      <c r="E8" s="3">
        <f>SUM(D8*1.5)</f>
        <v>21</v>
      </c>
      <c r="F8" s="3">
        <v>16</v>
      </c>
      <c r="G8" s="3">
        <f>SUM(F8*2)</f>
        <v>32</v>
      </c>
      <c r="H8" s="4">
        <f>SUM(C8+E8+G8)</f>
        <v>62</v>
      </c>
      <c r="I8" s="11">
        <v>2</v>
      </c>
      <c r="J8" s="11">
        <v>5</v>
      </c>
      <c r="K8" s="11">
        <f>SUM(J8*1.5)</f>
        <v>7.5</v>
      </c>
      <c r="L8" s="22">
        <v>3</v>
      </c>
      <c r="M8" s="22">
        <f>SUM(L8*2)</f>
        <v>6</v>
      </c>
      <c r="N8" s="11">
        <v>5.3</v>
      </c>
      <c r="O8" s="11">
        <v>1.3</v>
      </c>
      <c r="P8" s="11">
        <f>SUM(O8*2)</f>
        <v>2.6</v>
      </c>
      <c r="Q8" s="11">
        <v>6.5</v>
      </c>
      <c r="R8" s="11">
        <f>SUM(Q8*2)</f>
        <v>13</v>
      </c>
      <c r="S8" s="5">
        <f>SUM(I8+K8+M8+N8+P8+R8)</f>
        <v>36.400000000000006</v>
      </c>
      <c r="T8" s="10">
        <v>1.1629819112004389</v>
      </c>
      <c r="U8" s="6">
        <f>SUM(S8*T8)</f>
        <v>42.332541567695984</v>
      </c>
      <c r="V8" s="7">
        <f>SUM(H8+U8)</f>
        <v>104.33254156769598</v>
      </c>
      <c r="W8" s="2" t="s">
        <v>13</v>
      </c>
    </row>
    <row r="9" spans="1:23" ht="19.95" customHeight="1" x14ac:dyDescent="0.25">
      <c r="A9" s="11">
        <v>43</v>
      </c>
      <c r="B9" s="2" t="s">
        <v>24</v>
      </c>
      <c r="C9" s="11">
        <v>8</v>
      </c>
      <c r="D9" s="11">
        <v>10</v>
      </c>
      <c r="E9" s="3">
        <f>SUM(D9*1.5)</f>
        <v>15</v>
      </c>
      <c r="F9" s="3">
        <v>14</v>
      </c>
      <c r="G9" s="3">
        <f>SUM(F9*2)</f>
        <v>28</v>
      </c>
      <c r="H9" s="4">
        <f>SUM(C9+E9+G9)</f>
        <v>51</v>
      </c>
      <c r="I9" s="11">
        <v>10</v>
      </c>
      <c r="J9" s="11">
        <v>4</v>
      </c>
      <c r="K9" s="11">
        <f>SUM(J9*1.5)</f>
        <v>6</v>
      </c>
      <c r="L9" s="22">
        <v>3</v>
      </c>
      <c r="M9" s="22">
        <f>SUM(L9*2)</f>
        <v>6</v>
      </c>
      <c r="N9" s="11">
        <v>1.3</v>
      </c>
      <c r="O9" s="11">
        <v>1</v>
      </c>
      <c r="P9" s="11">
        <f>SUM(O9*2)</f>
        <v>2</v>
      </c>
      <c r="Q9" s="11">
        <v>5.7</v>
      </c>
      <c r="R9" s="11">
        <f>SUM(Q9*2)</f>
        <v>11.4</v>
      </c>
      <c r="S9" s="5">
        <f>SUM(I9+K9+M9+N9+P9+R9)</f>
        <v>36.700000000000003</v>
      </c>
      <c r="T9" s="10">
        <v>1.1629819112004389</v>
      </c>
      <c r="U9" s="6">
        <f>SUM(S9*T9)</f>
        <v>42.681436141056111</v>
      </c>
      <c r="V9" s="7">
        <f>SUM(H9+U9)</f>
        <v>93.681436141056111</v>
      </c>
      <c r="W9" s="2" t="s">
        <v>24</v>
      </c>
    </row>
    <row r="10" spans="1:23" ht="19.95" customHeight="1" x14ac:dyDescent="0.25">
      <c r="A10" s="11">
        <v>7</v>
      </c>
      <c r="B10" s="2" t="s">
        <v>7</v>
      </c>
      <c r="C10" s="11">
        <v>12</v>
      </c>
      <c r="D10" s="11">
        <v>9</v>
      </c>
      <c r="E10" s="3">
        <f>SUM(D10*1.5)</f>
        <v>13.5</v>
      </c>
      <c r="F10" s="3">
        <v>7</v>
      </c>
      <c r="G10" s="3">
        <f>SUM(F10*2)</f>
        <v>14</v>
      </c>
      <c r="H10" s="4">
        <f>SUM(C10+E10+G10)</f>
        <v>39.5</v>
      </c>
      <c r="I10" s="11">
        <v>2</v>
      </c>
      <c r="J10" s="11">
        <v>6</v>
      </c>
      <c r="K10" s="11">
        <f>SUM(J10*1.5)</f>
        <v>9</v>
      </c>
      <c r="L10" s="22">
        <v>1</v>
      </c>
      <c r="M10" s="22">
        <f>SUM(L10*2)</f>
        <v>2</v>
      </c>
      <c r="N10" s="11">
        <v>8.8000000000000007</v>
      </c>
      <c r="O10" s="11">
        <v>7.5</v>
      </c>
      <c r="P10" s="11">
        <f>SUM(O10*2)</f>
        <v>15</v>
      </c>
      <c r="Q10" s="11">
        <v>3.7</v>
      </c>
      <c r="R10" s="11">
        <f>SUM(Q10*2)</f>
        <v>7.4</v>
      </c>
      <c r="S10" s="5">
        <f>SUM(I10+K10+M10+N10+P10+R10)</f>
        <v>44.199999999999996</v>
      </c>
      <c r="T10" s="10">
        <v>1.1629819112004389</v>
      </c>
      <c r="U10" s="6">
        <f>SUM(S10*T10)</f>
        <v>51.403800475059398</v>
      </c>
      <c r="V10" s="7">
        <f>SUM(H10+U10)</f>
        <v>90.903800475059398</v>
      </c>
      <c r="W10" s="2" t="s">
        <v>7</v>
      </c>
    </row>
    <row r="11" spans="1:23" ht="19.95" customHeight="1" x14ac:dyDescent="0.25">
      <c r="A11" s="11">
        <v>17</v>
      </c>
      <c r="B11" s="2" t="s">
        <v>25</v>
      </c>
      <c r="C11" s="11">
        <v>12</v>
      </c>
      <c r="D11" s="11">
        <v>12</v>
      </c>
      <c r="E11" s="3">
        <f>SUM(D11*1.5)</f>
        <v>18</v>
      </c>
      <c r="F11" s="3">
        <v>10</v>
      </c>
      <c r="G11" s="3">
        <f>SUM(F11*2)</f>
        <v>20</v>
      </c>
      <c r="H11" s="4">
        <f>SUM(C11+E11+G11)</f>
        <v>50</v>
      </c>
      <c r="I11" s="11">
        <v>3</v>
      </c>
      <c r="J11" s="11">
        <v>7</v>
      </c>
      <c r="K11" s="11">
        <f>SUM(J11*1.5)</f>
        <v>10.5</v>
      </c>
      <c r="L11" s="22">
        <v>5</v>
      </c>
      <c r="M11" s="22">
        <f>SUM(L11*2)</f>
        <v>10</v>
      </c>
      <c r="N11" s="11">
        <v>2.6</v>
      </c>
      <c r="O11" s="11">
        <v>0</v>
      </c>
      <c r="P11" s="11">
        <f>SUM(O11*2)</f>
        <v>0</v>
      </c>
      <c r="Q11" s="11">
        <v>4.3</v>
      </c>
      <c r="R11" s="11">
        <f>SUM(Q11*2)</f>
        <v>8.6</v>
      </c>
      <c r="S11" s="5">
        <f>SUM(I11+K11+M11+N11+P11+R11)</f>
        <v>34.700000000000003</v>
      </c>
      <c r="T11" s="10">
        <v>1.1629819112004389</v>
      </c>
      <c r="U11" s="6">
        <f>SUM(S11*T11)</f>
        <v>40.355472318655231</v>
      </c>
      <c r="V11" s="7">
        <f>SUM(H11+U11)</f>
        <v>90.355472318655231</v>
      </c>
      <c r="W11" s="2" t="s">
        <v>25</v>
      </c>
    </row>
    <row r="12" spans="1:23" ht="19.95" customHeight="1" x14ac:dyDescent="0.25">
      <c r="A12" s="11">
        <v>27</v>
      </c>
      <c r="B12" s="2" t="s">
        <v>19</v>
      </c>
      <c r="C12" s="11">
        <v>8</v>
      </c>
      <c r="D12" s="11">
        <v>6</v>
      </c>
      <c r="E12" s="3">
        <f>SUM(D12*1.5)</f>
        <v>9</v>
      </c>
      <c r="F12" s="3">
        <v>12</v>
      </c>
      <c r="G12" s="3">
        <f>SUM(F12*2)</f>
        <v>24</v>
      </c>
      <c r="H12" s="4">
        <f>SUM(C12+E12+G12)</f>
        <v>41</v>
      </c>
      <c r="I12" s="11">
        <v>3</v>
      </c>
      <c r="J12" s="11">
        <v>3</v>
      </c>
      <c r="K12" s="11">
        <f>SUM(J12*1.5)</f>
        <v>4.5</v>
      </c>
      <c r="L12" s="22">
        <v>4</v>
      </c>
      <c r="M12" s="22">
        <f>SUM(L12*2)</f>
        <v>8</v>
      </c>
      <c r="N12" s="11">
        <v>2.2000000000000002</v>
      </c>
      <c r="O12" s="11">
        <v>4.4000000000000004</v>
      </c>
      <c r="P12" s="11">
        <f>SUM(O12*2)</f>
        <v>8.8000000000000007</v>
      </c>
      <c r="Q12" s="11">
        <v>4.4000000000000004</v>
      </c>
      <c r="R12" s="11">
        <f>SUM(Q12*2)</f>
        <v>8.8000000000000007</v>
      </c>
      <c r="S12" s="5">
        <f>SUM(I12+K12+M12+N12+P12+R12)</f>
        <v>35.299999999999997</v>
      </c>
      <c r="T12" s="10">
        <v>1.1629819112004389</v>
      </c>
      <c r="U12" s="6">
        <f>SUM(S12*T12)</f>
        <v>41.053261465375492</v>
      </c>
      <c r="V12" s="7">
        <f>SUM(H12+U12)</f>
        <v>82.053261465375499</v>
      </c>
      <c r="W12" s="2" t="s">
        <v>19</v>
      </c>
    </row>
    <row r="13" spans="1:23" ht="19.95" customHeight="1" x14ac:dyDescent="0.25">
      <c r="A13" s="11">
        <v>38</v>
      </c>
      <c r="B13" s="2" t="s">
        <v>18</v>
      </c>
      <c r="C13" s="11">
        <v>15</v>
      </c>
      <c r="D13" s="11">
        <v>13</v>
      </c>
      <c r="E13" s="3">
        <f>SUM(D13*1.5)</f>
        <v>19.5</v>
      </c>
      <c r="F13" s="3">
        <v>8</v>
      </c>
      <c r="G13" s="3">
        <f>SUM(F13*2)</f>
        <v>16</v>
      </c>
      <c r="H13" s="4">
        <f>SUM(C13+E13+G13)</f>
        <v>50.5</v>
      </c>
      <c r="I13" s="11">
        <v>3</v>
      </c>
      <c r="J13" s="11">
        <v>4</v>
      </c>
      <c r="K13" s="11">
        <f>SUM(J13*1.5)</f>
        <v>6</v>
      </c>
      <c r="L13" s="22">
        <v>2</v>
      </c>
      <c r="M13" s="22">
        <f>SUM(L13*2)</f>
        <v>4</v>
      </c>
      <c r="N13" s="11">
        <v>3.7</v>
      </c>
      <c r="O13" s="11">
        <v>1.2</v>
      </c>
      <c r="P13" s="11">
        <f>SUM(O13*2)</f>
        <v>2.4</v>
      </c>
      <c r="Q13" s="11">
        <v>3.6</v>
      </c>
      <c r="R13" s="11">
        <f>SUM(Q13*2)</f>
        <v>7.2</v>
      </c>
      <c r="S13" s="5">
        <f>SUM(I13+K13+M13+N13+P13+R13)</f>
        <v>26.299999999999997</v>
      </c>
      <c r="T13" s="10">
        <v>1.1629819112004389</v>
      </c>
      <c r="U13" s="6">
        <f>SUM(S13*T13)</f>
        <v>30.586424264571541</v>
      </c>
      <c r="V13" s="7">
        <f>SUM(H13+U13)</f>
        <v>81.086424264571548</v>
      </c>
      <c r="W13" s="2" t="s">
        <v>18</v>
      </c>
    </row>
    <row r="14" spans="1:23" ht="19.95" customHeight="1" x14ac:dyDescent="0.25">
      <c r="A14" s="11">
        <v>24</v>
      </c>
      <c r="B14" s="2" t="s">
        <v>9</v>
      </c>
      <c r="C14" s="11">
        <v>9</v>
      </c>
      <c r="D14" s="11">
        <v>11</v>
      </c>
      <c r="E14" s="3">
        <f>SUM(D14*1.5)</f>
        <v>16.5</v>
      </c>
      <c r="F14" s="3">
        <v>13</v>
      </c>
      <c r="G14" s="3">
        <f>SUM(F14*2)</f>
        <v>26</v>
      </c>
      <c r="H14" s="4">
        <f>SUM(C14+E14+G14)</f>
        <v>51.5</v>
      </c>
      <c r="I14" s="11">
        <v>0</v>
      </c>
      <c r="J14" s="11">
        <v>2</v>
      </c>
      <c r="K14" s="11">
        <f>SUM(J14*1.5)</f>
        <v>3</v>
      </c>
      <c r="L14" s="22">
        <v>1</v>
      </c>
      <c r="M14" s="22">
        <f>SUM(L14*2)</f>
        <v>2</v>
      </c>
      <c r="N14" s="11">
        <v>4.8</v>
      </c>
      <c r="O14" s="11">
        <v>2</v>
      </c>
      <c r="P14" s="11">
        <f>SUM(O14*2)</f>
        <v>4</v>
      </c>
      <c r="Q14" s="11">
        <v>4.2</v>
      </c>
      <c r="R14" s="11">
        <f>SUM(Q14*2)</f>
        <v>8.4</v>
      </c>
      <c r="S14" s="5">
        <f>SUM(I14+K14+M14+N14+P14+R14)</f>
        <v>22.200000000000003</v>
      </c>
      <c r="T14" s="10">
        <v>1.1629819112004389</v>
      </c>
      <c r="U14" s="6">
        <f>SUM(S14*T14)</f>
        <v>25.818198428649747</v>
      </c>
      <c r="V14" s="7">
        <f>SUM(H14+U14)</f>
        <v>77.318198428649751</v>
      </c>
      <c r="W14" s="2" t="s">
        <v>9</v>
      </c>
    </row>
    <row r="15" spans="1:23" ht="19.95" customHeight="1" x14ac:dyDescent="0.25">
      <c r="A15" s="11">
        <v>37</v>
      </c>
      <c r="B15" s="2" t="s">
        <v>20</v>
      </c>
      <c r="C15" s="11">
        <v>9</v>
      </c>
      <c r="D15" s="11">
        <v>14</v>
      </c>
      <c r="E15" s="3">
        <f>SUM(D15*1.5)</f>
        <v>21</v>
      </c>
      <c r="F15" s="3">
        <v>10</v>
      </c>
      <c r="G15" s="3">
        <f>SUM(F15*2)</f>
        <v>20</v>
      </c>
      <c r="H15" s="4">
        <f>SUM(C15+E15+G15)</f>
        <v>50</v>
      </c>
      <c r="I15" s="11">
        <v>4</v>
      </c>
      <c r="J15" s="11">
        <v>1</v>
      </c>
      <c r="K15" s="11">
        <f>SUM(J15*1.5)</f>
        <v>1.5</v>
      </c>
      <c r="L15" s="22">
        <v>3</v>
      </c>
      <c r="M15" s="22">
        <f>SUM(L15*2)</f>
        <v>6</v>
      </c>
      <c r="N15" s="11">
        <v>2.2000000000000002</v>
      </c>
      <c r="O15" s="11">
        <v>1.9</v>
      </c>
      <c r="P15" s="11">
        <f>SUM(O15*2)</f>
        <v>3.8</v>
      </c>
      <c r="Q15" s="11">
        <v>1.3</v>
      </c>
      <c r="R15" s="11">
        <f>SUM(Q15*2)</f>
        <v>2.6</v>
      </c>
      <c r="S15" s="5">
        <f>SUM(I15+K15+M15+N15+P15+R15)</f>
        <v>20.100000000000001</v>
      </c>
      <c r="T15" s="10">
        <v>1.1629819112004389</v>
      </c>
      <c r="U15" s="6">
        <f>SUM(S15*T15)</f>
        <v>23.375936415128823</v>
      </c>
      <c r="V15" s="7">
        <f>SUM(H15+U15)</f>
        <v>73.37593641512882</v>
      </c>
      <c r="W15" s="2" t="s">
        <v>20</v>
      </c>
    </row>
    <row r="16" spans="1:23" ht="19.95" customHeight="1" x14ac:dyDescent="0.25">
      <c r="A16" s="11">
        <v>12</v>
      </c>
      <c r="B16" s="2" t="s">
        <v>10</v>
      </c>
      <c r="C16" s="11">
        <v>9</v>
      </c>
      <c r="D16" s="11">
        <v>8</v>
      </c>
      <c r="E16" s="3">
        <f>SUM(D16*1.5)</f>
        <v>12</v>
      </c>
      <c r="F16" s="3">
        <v>7</v>
      </c>
      <c r="G16" s="3">
        <f>SUM(F16*2)</f>
        <v>14</v>
      </c>
      <c r="H16" s="4">
        <f>SUM(C16+E16+G16)</f>
        <v>35</v>
      </c>
      <c r="I16" s="11">
        <v>4</v>
      </c>
      <c r="J16" s="11">
        <v>4</v>
      </c>
      <c r="K16" s="11">
        <f>SUM(J16*1.5)</f>
        <v>6</v>
      </c>
      <c r="L16" s="22">
        <v>3</v>
      </c>
      <c r="M16" s="22">
        <f>SUM(L16*2)</f>
        <v>6</v>
      </c>
      <c r="N16" s="11">
        <v>1.1000000000000001</v>
      </c>
      <c r="O16" s="11">
        <v>2.1</v>
      </c>
      <c r="P16" s="11">
        <f>SUM(O16*2)</f>
        <v>4.2</v>
      </c>
      <c r="Q16" s="11">
        <v>5.5</v>
      </c>
      <c r="R16" s="11">
        <f>SUM(Q16*2)</f>
        <v>11</v>
      </c>
      <c r="S16" s="5">
        <f>SUM(I16+K16+M16+N16+P16+R16)</f>
        <v>32.299999999999997</v>
      </c>
      <c r="T16" s="10">
        <v>1.1629819112004389</v>
      </c>
      <c r="U16" s="6">
        <f>SUM(S16*T16)</f>
        <v>37.564315731774172</v>
      </c>
      <c r="V16" s="7">
        <f>SUM(H16+U16)</f>
        <v>72.564315731774172</v>
      </c>
      <c r="W16" s="2" t="s">
        <v>10</v>
      </c>
    </row>
    <row r="17" spans="1:23" ht="19.95" customHeight="1" x14ac:dyDescent="0.25">
      <c r="A17" s="11">
        <v>11</v>
      </c>
      <c r="B17" s="2" t="s">
        <v>14</v>
      </c>
      <c r="C17" s="11">
        <v>10</v>
      </c>
      <c r="D17" s="11">
        <v>2</v>
      </c>
      <c r="E17" s="3">
        <f>SUM(D17*1.5)</f>
        <v>3</v>
      </c>
      <c r="F17" s="3">
        <v>3</v>
      </c>
      <c r="G17" s="3">
        <f>SUM(F17*2)</f>
        <v>6</v>
      </c>
      <c r="H17" s="4">
        <f>SUM(C17+E17+G17)</f>
        <v>19</v>
      </c>
      <c r="I17" s="11">
        <v>1</v>
      </c>
      <c r="J17" s="11">
        <v>3</v>
      </c>
      <c r="K17" s="11">
        <f>SUM(J17*1.5)</f>
        <v>4.5</v>
      </c>
      <c r="L17" s="22">
        <v>3</v>
      </c>
      <c r="M17" s="22">
        <f>SUM(L17*2)</f>
        <v>6</v>
      </c>
      <c r="N17" s="11">
        <v>8.3000000000000007</v>
      </c>
      <c r="O17" s="11">
        <v>4.2</v>
      </c>
      <c r="P17" s="11">
        <f>SUM(O17*2)</f>
        <v>8.4</v>
      </c>
      <c r="Q17" s="11">
        <v>8.4</v>
      </c>
      <c r="R17" s="11">
        <f>SUM(Q17*2)</f>
        <v>16.8</v>
      </c>
      <c r="S17" s="5">
        <f>SUM(I17+K17+M17+N17+P17+R17)</f>
        <v>45</v>
      </c>
      <c r="T17" s="10">
        <v>1.1629819112004389</v>
      </c>
      <c r="U17" s="6">
        <f>SUM(S17*T17)</f>
        <v>52.334186004019749</v>
      </c>
      <c r="V17" s="7">
        <f>SUM(H17+U17)</f>
        <v>71.334186004019756</v>
      </c>
      <c r="W17" s="2" t="s">
        <v>14</v>
      </c>
    </row>
    <row r="18" spans="1:23" ht="19.95" customHeight="1" x14ac:dyDescent="0.25">
      <c r="A18" s="11">
        <v>1</v>
      </c>
      <c r="B18" s="2" t="s">
        <v>22</v>
      </c>
      <c r="C18" s="11">
        <v>7</v>
      </c>
      <c r="D18" s="11">
        <v>10</v>
      </c>
      <c r="E18" s="3">
        <f>SUM(D18*1.5)</f>
        <v>15</v>
      </c>
      <c r="F18" s="3">
        <v>10</v>
      </c>
      <c r="G18" s="3">
        <f>SUM(F18*2)</f>
        <v>20</v>
      </c>
      <c r="H18" s="4">
        <f>SUM(C18+E18+G18)</f>
        <v>42</v>
      </c>
      <c r="I18" s="11">
        <v>2</v>
      </c>
      <c r="J18" s="11">
        <v>3</v>
      </c>
      <c r="K18" s="11">
        <f>SUM(J18*1.5)</f>
        <v>4.5</v>
      </c>
      <c r="L18" s="22">
        <v>4</v>
      </c>
      <c r="M18" s="22">
        <f>SUM(L18*2)</f>
        <v>8</v>
      </c>
      <c r="N18" s="11">
        <v>0</v>
      </c>
      <c r="O18" s="11">
        <v>2.2999999999999998</v>
      </c>
      <c r="P18" s="11">
        <f>SUM(O18*2)</f>
        <v>4.5999999999999996</v>
      </c>
      <c r="Q18" s="11">
        <v>2.4</v>
      </c>
      <c r="R18" s="11">
        <f>SUM(Q18*2)</f>
        <v>4.8</v>
      </c>
      <c r="S18" s="5">
        <f>SUM(I18+K18+M18+N18+P18+R18)</f>
        <v>23.900000000000002</v>
      </c>
      <c r="T18" s="10">
        <v>1.1629819112004389</v>
      </c>
      <c r="U18" s="6">
        <f>SUM(S18*T18)</f>
        <v>27.795267677690493</v>
      </c>
      <c r="V18" s="7">
        <f>SUM(H18+U18)</f>
        <v>69.795267677690489</v>
      </c>
      <c r="W18" s="2" t="s">
        <v>22</v>
      </c>
    </row>
    <row r="19" spans="1:23" ht="19.95" customHeight="1" x14ac:dyDescent="0.25">
      <c r="A19" s="11">
        <v>15</v>
      </c>
      <c r="B19" s="8" t="s">
        <v>43</v>
      </c>
      <c r="C19" s="11">
        <v>5</v>
      </c>
      <c r="D19" s="11">
        <v>8</v>
      </c>
      <c r="E19" s="3">
        <f>SUM(D19*1.5)</f>
        <v>12</v>
      </c>
      <c r="F19" s="3">
        <v>8</v>
      </c>
      <c r="G19" s="3">
        <f>SUM(F19*2)</f>
        <v>16</v>
      </c>
      <c r="H19" s="4">
        <f>SUM(C19+E19+G19)</f>
        <v>33</v>
      </c>
      <c r="I19" s="11">
        <v>1</v>
      </c>
      <c r="J19" s="11">
        <v>1</v>
      </c>
      <c r="K19" s="11">
        <f>SUM(J19*1.5)</f>
        <v>1.5</v>
      </c>
      <c r="L19" s="22">
        <v>4</v>
      </c>
      <c r="M19" s="22">
        <f>SUM(L19*2)</f>
        <v>8</v>
      </c>
      <c r="N19" s="11">
        <v>1</v>
      </c>
      <c r="O19" s="11">
        <v>5.3</v>
      </c>
      <c r="P19" s="11">
        <f>SUM(O19*2)</f>
        <v>10.6</v>
      </c>
      <c r="Q19" s="11">
        <v>3.5</v>
      </c>
      <c r="R19" s="11">
        <f>SUM(Q19*2)</f>
        <v>7</v>
      </c>
      <c r="S19" s="5">
        <f>SUM(I19+K19+M19+N19+P19+R19)</f>
        <v>29.1</v>
      </c>
      <c r="T19" s="10">
        <v>1.1629819112004389</v>
      </c>
      <c r="U19" s="6">
        <f>SUM(S19*T19)</f>
        <v>33.842773615932771</v>
      </c>
      <c r="V19" s="7">
        <f>SUM(H19+U19)</f>
        <v>66.842773615932771</v>
      </c>
      <c r="W19" s="8" t="s">
        <v>43</v>
      </c>
    </row>
    <row r="20" spans="1:23" ht="19.95" customHeight="1" x14ac:dyDescent="0.25">
      <c r="A20" s="11">
        <v>9</v>
      </c>
      <c r="B20" s="2" t="s">
        <v>41</v>
      </c>
      <c r="C20" s="11">
        <v>4</v>
      </c>
      <c r="D20" s="11">
        <v>3</v>
      </c>
      <c r="E20" s="3">
        <f>SUM(D20*1.5)</f>
        <v>4.5</v>
      </c>
      <c r="F20" s="3">
        <v>6</v>
      </c>
      <c r="G20" s="3">
        <f>SUM(F20*2)</f>
        <v>12</v>
      </c>
      <c r="H20" s="4">
        <f>SUM(C20+E20+G20)</f>
        <v>20.5</v>
      </c>
      <c r="I20" s="11">
        <v>5</v>
      </c>
      <c r="J20" s="11">
        <v>1</v>
      </c>
      <c r="K20" s="11">
        <f>SUM(J20*1.5)</f>
        <v>1.5</v>
      </c>
      <c r="L20" s="22">
        <v>5</v>
      </c>
      <c r="M20" s="22">
        <f>SUM(L20*2)</f>
        <v>10</v>
      </c>
      <c r="N20" s="11">
        <v>1</v>
      </c>
      <c r="O20" s="11">
        <v>8</v>
      </c>
      <c r="P20" s="11">
        <f>SUM(O20*2)</f>
        <v>16</v>
      </c>
      <c r="Q20" s="11">
        <v>3</v>
      </c>
      <c r="R20" s="11">
        <f>SUM(Q20*2)</f>
        <v>6</v>
      </c>
      <c r="S20" s="5">
        <f>SUM(I20+K20+M20+N20+P20+R20)</f>
        <v>39.5</v>
      </c>
      <c r="T20" s="10">
        <v>1.1629819112004389</v>
      </c>
      <c r="U20" s="6">
        <f>SUM(S20*T20)</f>
        <v>45.937785492417341</v>
      </c>
      <c r="V20" s="7">
        <f>SUM(H20+U20)</f>
        <v>66.437785492417333</v>
      </c>
      <c r="W20" s="2" t="s">
        <v>41</v>
      </c>
    </row>
    <row r="21" spans="1:23" ht="19.95" customHeight="1" x14ac:dyDescent="0.25">
      <c r="A21" s="11">
        <v>23</v>
      </c>
      <c r="B21" s="2" t="s">
        <v>27</v>
      </c>
      <c r="C21" s="11">
        <v>9</v>
      </c>
      <c r="D21" s="11">
        <v>1</v>
      </c>
      <c r="E21" s="3">
        <f>SUM(D21*1.5)</f>
        <v>1.5</v>
      </c>
      <c r="F21" s="3">
        <v>0</v>
      </c>
      <c r="G21" s="3">
        <f>SUM(F21*2)</f>
        <v>0</v>
      </c>
      <c r="H21" s="4">
        <f>SUM(C21+E21+G21)</f>
        <v>10.5</v>
      </c>
      <c r="I21" s="11">
        <v>2</v>
      </c>
      <c r="J21" s="11">
        <v>4</v>
      </c>
      <c r="K21" s="11">
        <f>SUM(J21*1.5)</f>
        <v>6</v>
      </c>
      <c r="L21" s="22">
        <v>0</v>
      </c>
      <c r="M21" s="22">
        <f>SUM(L21*2)</f>
        <v>0</v>
      </c>
      <c r="N21" s="11">
        <v>1.5</v>
      </c>
      <c r="O21" s="11">
        <v>6.8</v>
      </c>
      <c r="P21" s="11">
        <f>SUM(O21*2)</f>
        <v>13.6</v>
      </c>
      <c r="Q21" s="11">
        <v>7.3</v>
      </c>
      <c r="R21" s="11">
        <f>SUM(Q21*2)</f>
        <v>14.6</v>
      </c>
      <c r="S21" s="5">
        <f>SUM(I21+K21+M21+N21+P21+R21)</f>
        <v>37.700000000000003</v>
      </c>
      <c r="T21" s="10">
        <v>1.1629819112004389</v>
      </c>
      <c r="U21" s="6">
        <f>SUM(S21*T21)</f>
        <v>43.84441805225655</v>
      </c>
      <c r="V21" s="7">
        <f>SUM(H21+U21)</f>
        <v>54.34441805225655</v>
      </c>
      <c r="W21" s="2" t="s">
        <v>27</v>
      </c>
    </row>
    <row r="22" spans="1:23" ht="19.95" customHeight="1" x14ac:dyDescent="0.25">
      <c r="A22" s="11">
        <v>6</v>
      </c>
      <c r="B22" s="2" t="s">
        <v>47</v>
      </c>
      <c r="C22" s="11">
        <v>7</v>
      </c>
      <c r="D22" s="11">
        <v>2</v>
      </c>
      <c r="E22" s="3">
        <f>SUM(D22*1.5)</f>
        <v>3</v>
      </c>
      <c r="F22" s="3">
        <v>5</v>
      </c>
      <c r="G22" s="3">
        <f>SUM(F22*2)</f>
        <v>10</v>
      </c>
      <c r="H22" s="4">
        <f>SUM(C22+E22+G22)</f>
        <v>20</v>
      </c>
      <c r="I22" s="11">
        <v>0</v>
      </c>
      <c r="J22" s="11">
        <v>2</v>
      </c>
      <c r="K22" s="11">
        <f>SUM(J22*1.5)</f>
        <v>3</v>
      </c>
      <c r="L22" s="22">
        <v>0</v>
      </c>
      <c r="M22" s="22">
        <f>SUM(L22*2)</f>
        <v>0</v>
      </c>
      <c r="N22" s="11">
        <v>0</v>
      </c>
      <c r="O22" s="11">
        <v>7.2</v>
      </c>
      <c r="P22" s="11">
        <f>SUM(O22*2)</f>
        <v>14.4</v>
      </c>
      <c r="Q22" s="11">
        <v>3.4</v>
      </c>
      <c r="R22" s="11">
        <f>SUM(Q22*2)</f>
        <v>6.8</v>
      </c>
      <c r="S22" s="5">
        <f>SUM(I22+K22+M22+N22+P22+R22)</f>
        <v>24.2</v>
      </c>
      <c r="T22" s="10">
        <v>1.1629819112004389</v>
      </c>
      <c r="U22" s="6">
        <f>SUM(S22*T22)</f>
        <v>28.14416225105062</v>
      </c>
      <c r="V22" s="7">
        <f>SUM(H22+U22)</f>
        <v>48.144162251050616</v>
      </c>
      <c r="W22" s="2" t="s">
        <v>47</v>
      </c>
    </row>
    <row r="23" spans="1:23" ht="19.95" customHeight="1" x14ac:dyDescent="0.25">
      <c r="A23" s="11">
        <v>16</v>
      </c>
      <c r="B23" s="8" t="s">
        <v>40</v>
      </c>
      <c r="C23" s="11">
        <v>3</v>
      </c>
      <c r="D23" s="11">
        <v>1</v>
      </c>
      <c r="E23" s="3">
        <f>SUM(D23*1.5)</f>
        <v>1.5</v>
      </c>
      <c r="F23" s="3">
        <v>5</v>
      </c>
      <c r="G23" s="3">
        <f>SUM(F23*2)</f>
        <v>10</v>
      </c>
      <c r="H23" s="4">
        <f>SUM(C23+E23+G23)</f>
        <v>14.5</v>
      </c>
      <c r="I23" s="11">
        <v>3</v>
      </c>
      <c r="J23" s="11">
        <v>2</v>
      </c>
      <c r="K23" s="11">
        <f>SUM(J23*1.5)</f>
        <v>3</v>
      </c>
      <c r="L23" s="22">
        <v>0</v>
      </c>
      <c r="M23" s="22">
        <f>SUM(L23*2)</f>
        <v>0</v>
      </c>
      <c r="N23" s="11">
        <v>7.9</v>
      </c>
      <c r="O23" s="11">
        <v>5.3</v>
      </c>
      <c r="P23" s="11">
        <f>SUM(O23*2)</f>
        <v>10.6</v>
      </c>
      <c r="Q23" s="11">
        <v>1</v>
      </c>
      <c r="R23" s="11">
        <f>SUM(Q23*2)</f>
        <v>2</v>
      </c>
      <c r="S23" s="5">
        <f>SUM(I23+K23+M23+N23+P23+R23)</f>
        <v>26.5</v>
      </c>
      <c r="T23" s="10">
        <v>1.1629819112004389</v>
      </c>
      <c r="U23" s="6">
        <f>SUM(S23*T23)</f>
        <v>30.81902064681163</v>
      </c>
      <c r="V23" s="7">
        <f>SUM(H23+U23)</f>
        <v>45.31902064681163</v>
      </c>
      <c r="W23" s="8" t="s">
        <v>40</v>
      </c>
    </row>
    <row r="24" spans="1:23" ht="19.95" customHeight="1" x14ac:dyDescent="0.25">
      <c r="A24" s="11">
        <v>28</v>
      </c>
      <c r="B24" s="2" t="s">
        <v>16</v>
      </c>
      <c r="C24" s="11">
        <v>3</v>
      </c>
      <c r="D24" s="11">
        <v>4</v>
      </c>
      <c r="E24" s="3">
        <f>SUM(D24*1.5)</f>
        <v>6</v>
      </c>
      <c r="F24" s="3">
        <v>3</v>
      </c>
      <c r="G24" s="3">
        <f>SUM(F24*2)</f>
        <v>6</v>
      </c>
      <c r="H24" s="4">
        <f>SUM(C24+E24+G24)</f>
        <v>15</v>
      </c>
      <c r="I24" s="11">
        <v>2</v>
      </c>
      <c r="J24" s="11">
        <v>3</v>
      </c>
      <c r="K24" s="11">
        <f>SUM(J24*1.5)</f>
        <v>4.5</v>
      </c>
      <c r="L24" s="22">
        <v>2</v>
      </c>
      <c r="M24" s="22">
        <f>SUM(L24*2)</f>
        <v>4</v>
      </c>
      <c r="N24" s="11">
        <v>0</v>
      </c>
      <c r="O24" s="11">
        <v>2.5</v>
      </c>
      <c r="P24" s="11">
        <f>SUM(O24*2)</f>
        <v>5</v>
      </c>
      <c r="Q24" s="11">
        <v>4.9000000000000004</v>
      </c>
      <c r="R24" s="11">
        <f>SUM(Q24*2)</f>
        <v>9.8000000000000007</v>
      </c>
      <c r="S24" s="5">
        <f>SUM(I24+K24+M24+N24+P24+R24)</f>
        <v>25.3</v>
      </c>
      <c r="T24" s="10">
        <v>1.1629819112004389</v>
      </c>
      <c r="U24" s="6">
        <f>SUM(S24*T24)</f>
        <v>29.423442353371104</v>
      </c>
      <c r="V24" s="7">
        <f>SUM(H24+U24)</f>
        <v>44.423442353371101</v>
      </c>
      <c r="W24" s="2" t="s">
        <v>16</v>
      </c>
    </row>
    <row r="25" spans="1:23" ht="19.95" customHeight="1" x14ac:dyDescent="0.25">
      <c r="A25" s="11">
        <v>30</v>
      </c>
      <c r="B25" s="8" t="s">
        <v>35</v>
      </c>
      <c r="C25" s="11">
        <v>5</v>
      </c>
      <c r="D25" s="11">
        <v>3</v>
      </c>
      <c r="E25" s="3">
        <f>SUM(D25*1.5)</f>
        <v>4.5</v>
      </c>
      <c r="F25" s="3">
        <v>7</v>
      </c>
      <c r="G25" s="3">
        <f>SUM(F25*2)</f>
        <v>14</v>
      </c>
      <c r="H25" s="4">
        <f>SUM(C25+E25+G25)</f>
        <v>23.5</v>
      </c>
      <c r="I25" s="11">
        <v>3</v>
      </c>
      <c r="J25" s="11">
        <v>1</v>
      </c>
      <c r="K25" s="11">
        <f>SUM(J25*1.5)</f>
        <v>1.5</v>
      </c>
      <c r="L25" s="22">
        <v>2</v>
      </c>
      <c r="M25" s="22">
        <f>SUM(L25*2)</f>
        <v>4</v>
      </c>
      <c r="N25" s="11">
        <v>2.8</v>
      </c>
      <c r="O25" s="11">
        <v>1.2</v>
      </c>
      <c r="P25" s="11">
        <f>SUM(O25*2)</f>
        <v>2.4</v>
      </c>
      <c r="Q25" s="11">
        <v>2</v>
      </c>
      <c r="R25" s="11">
        <f>SUM(Q25*2)</f>
        <v>4</v>
      </c>
      <c r="S25" s="5">
        <f>SUM(I25+K25+M25+N25+P25+R25)</f>
        <v>17.700000000000003</v>
      </c>
      <c r="T25" s="10">
        <v>1.1629819112004389</v>
      </c>
      <c r="U25" s="6">
        <f>SUM(S25*T25)</f>
        <v>20.584779828247772</v>
      </c>
      <c r="V25" s="7">
        <f>SUM(H25+U25)</f>
        <v>44.084779828247775</v>
      </c>
      <c r="W25" s="8" t="s">
        <v>35</v>
      </c>
    </row>
    <row r="26" spans="1:23" ht="19.95" customHeight="1" x14ac:dyDescent="0.25">
      <c r="A26" s="11">
        <v>22</v>
      </c>
      <c r="B26" s="2" t="s">
        <v>29</v>
      </c>
      <c r="C26" s="11">
        <v>5</v>
      </c>
      <c r="D26" s="11">
        <v>5</v>
      </c>
      <c r="E26" s="3">
        <f>SUM(D26*1.5)</f>
        <v>7.5</v>
      </c>
      <c r="F26" s="3">
        <v>6</v>
      </c>
      <c r="G26" s="3">
        <f>SUM(F26*2)</f>
        <v>12</v>
      </c>
      <c r="H26" s="4">
        <f>SUM(C26+E26+G26)</f>
        <v>24.5</v>
      </c>
      <c r="I26" s="11">
        <v>3</v>
      </c>
      <c r="J26" s="11">
        <v>2</v>
      </c>
      <c r="K26" s="11">
        <f>SUM(J26*1.5)</f>
        <v>3</v>
      </c>
      <c r="L26" s="22">
        <v>0</v>
      </c>
      <c r="M26" s="22">
        <f>SUM(L26*2)</f>
        <v>0</v>
      </c>
      <c r="N26" s="11">
        <v>1.1000000000000001</v>
      </c>
      <c r="O26" s="11">
        <v>0</v>
      </c>
      <c r="P26" s="11">
        <f>SUM(O26*2)</f>
        <v>0</v>
      </c>
      <c r="Q26" s="11">
        <v>4.8</v>
      </c>
      <c r="R26" s="11">
        <f>SUM(Q26*2)</f>
        <v>9.6</v>
      </c>
      <c r="S26" s="5">
        <f>SUM(I26+K26+M26+N26+P26+R26)</f>
        <v>16.7</v>
      </c>
      <c r="T26" s="10">
        <v>1.1629819112004389</v>
      </c>
      <c r="U26" s="6">
        <f>SUM(S26*T26)</f>
        <v>19.421797917047328</v>
      </c>
      <c r="V26" s="7">
        <f>SUM(H26+U26)</f>
        <v>43.921797917047328</v>
      </c>
      <c r="W26" s="2" t="s">
        <v>29</v>
      </c>
    </row>
    <row r="27" spans="1:23" ht="19.95" customHeight="1" x14ac:dyDescent="0.25">
      <c r="A27" s="11">
        <v>10</v>
      </c>
      <c r="B27" s="2" t="s">
        <v>50</v>
      </c>
      <c r="C27" s="11">
        <v>11</v>
      </c>
      <c r="D27" s="11">
        <v>6</v>
      </c>
      <c r="E27" s="3">
        <f>SUM(D27*1.5)</f>
        <v>9</v>
      </c>
      <c r="F27" s="3">
        <v>2</v>
      </c>
      <c r="G27" s="3">
        <f>SUM(F27*2)</f>
        <v>4</v>
      </c>
      <c r="H27" s="4">
        <f>SUM(C27+E27+G27)</f>
        <v>24</v>
      </c>
      <c r="I27" s="11">
        <v>1</v>
      </c>
      <c r="J27" s="11">
        <v>1</v>
      </c>
      <c r="K27" s="11">
        <f>SUM(J27*1.5)</f>
        <v>1.5</v>
      </c>
      <c r="L27" s="22">
        <v>2</v>
      </c>
      <c r="M27" s="22">
        <f>SUM(L27*2)</f>
        <v>4</v>
      </c>
      <c r="N27" s="11">
        <v>0</v>
      </c>
      <c r="O27" s="11">
        <v>1.1000000000000001</v>
      </c>
      <c r="P27" s="11">
        <f>SUM(O27*2)</f>
        <v>2.2000000000000002</v>
      </c>
      <c r="Q27" s="11">
        <v>2.2999999999999998</v>
      </c>
      <c r="R27" s="11">
        <f>SUM(Q27*2)</f>
        <v>4.5999999999999996</v>
      </c>
      <c r="S27" s="5">
        <f>SUM(I27+K27+M27+N27+P27+R27)</f>
        <v>13.299999999999999</v>
      </c>
      <c r="T27" s="10">
        <v>1.1629819112004389</v>
      </c>
      <c r="U27" s="6">
        <f>SUM(S27*T27)</f>
        <v>15.467659418965836</v>
      </c>
      <c r="V27" s="7">
        <f>SUM(H27+U27)</f>
        <v>39.467659418965837</v>
      </c>
      <c r="W27" s="2" t="s">
        <v>50</v>
      </c>
    </row>
    <row r="28" spans="1:23" ht="19.95" customHeight="1" x14ac:dyDescent="0.25">
      <c r="A28" s="11">
        <v>45</v>
      </c>
      <c r="B28" s="8" t="s">
        <v>44</v>
      </c>
      <c r="C28" s="11">
        <v>7</v>
      </c>
      <c r="D28" s="11">
        <v>5</v>
      </c>
      <c r="E28" s="3">
        <f>SUM(D28*1.5)</f>
        <v>7.5</v>
      </c>
      <c r="F28" s="3">
        <v>3</v>
      </c>
      <c r="G28" s="3">
        <f>SUM(F28*2)</f>
        <v>6</v>
      </c>
      <c r="H28" s="4">
        <f>SUM(C28+E28+G28)</f>
        <v>20.5</v>
      </c>
      <c r="I28" s="11">
        <v>1</v>
      </c>
      <c r="J28" s="11">
        <v>1</v>
      </c>
      <c r="K28" s="11">
        <f>SUM(J28*1.5)</f>
        <v>1.5</v>
      </c>
      <c r="L28" s="22">
        <v>1</v>
      </c>
      <c r="M28" s="22">
        <f>SUM(L28*2)</f>
        <v>2</v>
      </c>
      <c r="N28" s="11">
        <v>1</v>
      </c>
      <c r="O28" s="11">
        <v>3.1</v>
      </c>
      <c r="P28" s="11">
        <f>SUM(O28*2)</f>
        <v>6.2</v>
      </c>
      <c r="Q28" s="11">
        <v>2.2000000000000002</v>
      </c>
      <c r="R28" s="11">
        <f>SUM(Q28*2)</f>
        <v>4.4000000000000004</v>
      </c>
      <c r="S28" s="5">
        <f>SUM(I28+K28+M28+N28+P28+R28)</f>
        <v>16.100000000000001</v>
      </c>
      <c r="T28" s="10">
        <v>1.1629819112004389</v>
      </c>
      <c r="U28" s="6">
        <f>SUM(S28*T28)</f>
        <v>18.724008770327067</v>
      </c>
      <c r="V28" s="7">
        <f>SUM(H28+U28)</f>
        <v>39.224008770327067</v>
      </c>
      <c r="W28" s="8" t="s">
        <v>44</v>
      </c>
    </row>
    <row r="29" spans="1:23" ht="19.95" customHeight="1" x14ac:dyDescent="0.25">
      <c r="A29" s="11">
        <v>8</v>
      </c>
      <c r="B29" s="2" t="s">
        <v>21</v>
      </c>
      <c r="C29" s="11">
        <v>6</v>
      </c>
      <c r="D29" s="11">
        <v>7</v>
      </c>
      <c r="E29" s="3">
        <f>SUM(D29*1.5)</f>
        <v>10.5</v>
      </c>
      <c r="F29" s="3">
        <v>4</v>
      </c>
      <c r="G29" s="3">
        <f>SUM(F29*2)</f>
        <v>8</v>
      </c>
      <c r="H29" s="4">
        <f>SUM(C29+E29+G29)</f>
        <v>24.5</v>
      </c>
      <c r="I29" s="11">
        <v>2</v>
      </c>
      <c r="J29" s="11">
        <v>2</v>
      </c>
      <c r="K29" s="11">
        <f>SUM(J29*1.5)</f>
        <v>3</v>
      </c>
      <c r="L29" s="22">
        <v>3</v>
      </c>
      <c r="M29" s="22">
        <f>SUM(L29*2)</f>
        <v>6</v>
      </c>
      <c r="N29" s="11">
        <v>0</v>
      </c>
      <c r="O29" s="11">
        <v>0</v>
      </c>
      <c r="P29" s="11">
        <f>SUM(O29*2)</f>
        <v>0</v>
      </c>
      <c r="Q29" s="11">
        <v>0</v>
      </c>
      <c r="R29" s="11">
        <f>SUM(Q29*2)</f>
        <v>0</v>
      </c>
      <c r="S29" s="5">
        <f>SUM(I29+K29+M29+N29+P29+R29)</f>
        <v>11</v>
      </c>
      <c r="T29" s="10">
        <v>1.1629819112004389</v>
      </c>
      <c r="U29" s="6">
        <f>SUM(S29*T29)</f>
        <v>12.792801023204827</v>
      </c>
      <c r="V29" s="7">
        <f>SUM(H29+U29)</f>
        <v>37.292801023204831</v>
      </c>
      <c r="W29" s="2" t="s">
        <v>21</v>
      </c>
    </row>
    <row r="30" spans="1:23" ht="19.95" customHeight="1" x14ac:dyDescent="0.25">
      <c r="A30" s="11">
        <v>29</v>
      </c>
      <c r="B30" s="2" t="s">
        <v>23</v>
      </c>
      <c r="C30" s="11">
        <v>8</v>
      </c>
      <c r="D30" s="11">
        <v>3</v>
      </c>
      <c r="E30" s="3">
        <f>SUM(D30*1.5)</f>
        <v>4.5</v>
      </c>
      <c r="F30" s="3">
        <v>6</v>
      </c>
      <c r="G30" s="3">
        <f>SUM(F30*2)</f>
        <v>12</v>
      </c>
      <c r="H30" s="4">
        <f>SUM(C30+E30+G30)</f>
        <v>24.5</v>
      </c>
      <c r="I30" s="11">
        <v>3</v>
      </c>
      <c r="J30" s="11">
        <v>0</v>
      </c>
      <c r="K30" s="11">
        <f>SUM(J30*1.5)</f>
        <v>0</v>
      </c>
      <c r="L30" s="22">
        <v>2</v>
      </c>
      <c r="M30" s="22">
        <f>SUM(L30*2)</f>
        <v>4</v>
      </c>
      <c r="N30" s="11">
        <v>0</v>
      </c>
      <c r="O30" s="11">
        <v>1.9</v>
      </c>
      <c r="P30" s="11">
        <f>SUM(O30*2)</f>
        <v>3.8</v>
      </c>
      <c r="Q30" s="11">
        <v>0</v>
      </c>
      <c r="R30" s="11">
        <f>SUM(Q30*2)</f>
        <v>0</v>
      </c>
      <c r="S30" s="5">
        <f>SUM(I30+K30+M30+N30+P30+R30)</f>
        <v>10.8</v>
      </c>
      <c r="T30" s="10">
        <v>1.1629819112004389</v>
      </c>
      <c r="U30" s="6">
        <f>SUM(S30*T30)</f>
        <v>12.560204640964741</v>
      </c>
      <c r="V30" s="7">
        <f>SUM(H30+U30)</f>
        <v>37.060204640964741</v>
      </c>
      <c r="W30" s="2" t="s">
        <v>23</v>
      </c>
    </row>
    <row r="31" spans="1:23" ht="19.95" customHeight="1" x14ac:dyDescent="0.25">
      <c r="A31" s="11">
        <v>13</v>
      </c>
      <c r="B31" s="2" t="s">
        <v>28</v>
      </c>
      <c r="C31" s="11">
        <v>6</v>
      </c>
      <c r="D31" s="11">
        <v>1</v>
      </c>
      <c r="E31" s="3">
        <f>SUM(D31*1.5)</f>
        <v>1.5</v>
      </c>
      <c r="F31" s="3">
        <v>0</v>
      </c>
      <c r="G31" s="3">
        <f>SUM(F31*2)</f>
        <v>0</v>
      </c>
      <c r="H31" s="4">
        <f>SUM(C31+E31+G31)</f>
        <v>7.5</v>
      </c>
      <c r="I31" s="11">
        <v>5</v>
      </c>
      <c r="J31" s="11">
        <v>2</v>
      </c>
      <c r="K31" s="11">
        <f>SUM(J31*1.5)</f>
        <v>3</v>
      </c>
      <c r="L31" s="22">
        <v>1</v>
      </c>
      <c r="M31" s="22">
        <f>SUM(L31*2)</f>
        <v>2</v>
      </c>
      <c r="N31" s="11">
        <v>0</v>
      </c>
      <c r="O31" s="11">
        <v>2.8</v>
      </c>
      <c r="P31" s="11">
        <f>SUM(O31*2)</f>
        <v>5.6</v>
      </c>
      <c r="Q31" s="11">
        <v>4.9000000000000004</v>
      </c>
      <c r="R31" s="11">
        <f>SUM(Q31*2)</f>
        <v>9.8000000000000007</v>
      </c>
      <c r="S31" s="5">
        <f>SUM(I31+K31+M31+N31+P31+R31)</f>
        <v>25.4</v>
      </c>
      <c r="T31" s="10">
        <v>1.1629819112004389</v>
      </c>
      <c r="U31" s="6">
        <f>SUM(S31*T31)</f>
        <v>29.539740544491146</v>
      </c>
      <c r="V31" s="7">
        <f>SUM(H31+U31)</f>
        <v>37.039740544491146</v>
      </c>
      <c r="W31" s="2" t="s">
        <v>28</v>
      </c>
    </row>
    <row r="32" spans="1:23" ht="19.95" customHeight="1" x14ac:dyDescent="0.25">
      <c r="A32" s="11">
        <v>3</v>
      </c>
      <c r="B32" s="8" t="s">
        <v>42</v>
      </c>
      <c r="C32" s="11">
        <v>5</v>
      </c>
      <c r="D32" s="11">
        <v>1</v>
      </c>
      <c r="E32" s="3">
        <f>SUM(D32*1.5)</f>
        <v>1.5</v>
      </c>
      <c r="F32" s="3">
        <v>1</v>
      </c>
      <c r="G32" s="3">
        <f>SUM(F32*2)</f>
        <v>2</v>
      </c>
      <c r="H32" s="4">
        <f>SUM(C32+E32+G32)</f>
        <v>8.5</v>
      </c>
      <c r="I32" s="11">
        <v>1</v>
      </c>
      <c r="J32" s="11">
        <v>2</v>
      </c>
      <c r="K32" s="11">
        <f>SUM(J32*1.5)</f>
        <v>3</v>
      </c>
      <c r="L32" s="22">
        <v>1</v>
      </c>
      <c r="M32" s="22">
        <f>SUM(L32*2)</f>
        <v>2</v>
      </c>
      <c r="N32" s="11">
        <v>3.4</v>
      </c>
      <c r="O32" s="11">
        <v>0</v>
      </c>
      <c r="P32" s="11">
        <f>SUM(O32*2)</f>
        <v>0</v>
      </c>
      <c r="Q32" s="11">
        <v>6.3</v>
      </c>
      <c r="R32" s="11">
        <f>SUM(Q32*2)</f>
        <v>12.6</v>
      </c>
      <c r="S32" s="5">
        <f>SUM(I32+K32+M32+N32+P32+R32)</f>
        <v>22</v>
      </c>
      <c r="T32" s="10">
        <v>1.1629819112004389</v>
      </c>
      <c r="U32" s="6">
        <f>SUM(S32*T32)</f>
        <v>25.585602046409655</v>
      </c>
      <c r="V32" s="7">
        <f>SUM(H32+U32)</f>
        <v>34.085602046409655</v>
      </c>
      <c r="W32" s="8" t="s">
        <v>42</v>
      </c>
    </row>
    <row r="33" spans="1:23" ht="19.95" customHeight="1" x14ac:dyDescent="0.25">
      <c r="A33" s="11">
        <v>19</v>
      </c>
      <c r="B33" s="2" t="s">
        <v>30</v>
      </c>
      <c r="C33" s="11">
        <v>5</v>
      </c>
      <c r="D33" s="11">
        <v>2</v>
      </c>
      <c r="E33" s="3">
        <f>SUM(D33*1.5)</f>
        <v>3</v>
      </c>
      <c r="F33" s="3">
        <v>2</v>
      </c>
      <c r="G33" s="3">
        <f>SUM(F33*2)</f>
        <v>4</v>
      </c>
      <c r="H33" s="4">
        <f>SUM(C33+E33+G33)</f>
        <v>12</v>
      </c>
      <c r="I33" s="11">
        <v>1</v>
      </c>
      <c r="J33" s="11">
        <v>1</v>
      </c>
      <c r="K33" s="11">
        <f>SUM(J33*1.5)</f>
        <v>1.5</v>
      </c>
      <c r="L33" s="22">
        <v>1</v>
      </c>
      <c r="M33" s="22">
        <f>SUM(L33*2)</f>
        <v>2</v>
      </c>
      <c r="N33" s="11">
        <v>6.2</v>
      </c>
      <c r="O33" s="11">
        <v>4.0999999999999996</v>
      </c>
      <c r="P33" s="11">
        <f>SUM(O33*2)</f>
        <v>8.1999999999999993</v>
      </c>
      <c r="Q33" s="11">
        <v>0</v>
      </c>
      <c r="R33" s="11">
        <f>SUM(Q33*2)</f>
        <v>0</v>
      </c>
      <c r="S33" s="5">
        <f>SUM(I33+K33+M33+N33+P33+R33)</f>
        <v>18.899999999999999</v>
      </c>
      <c r="T33" s="10">
        <v>1.1629819112004389</v>
      </c>
      <c r="U33" s="6">
        <f>SUM(S33*T33)</f>
        <v>21.980358121688294</v>
      </c>
      <c r="V33" s="7">
        <f>SUM(H33+U33)</f>
        <v>33.980358121688298</v>
      </c>
      <c r="W33" s="2" t="s">
        <v>30</v>
      </c>
    </row>
    <row r="34" spans="1:23" ht="19.95" customHeight="1" x14ac:dyDescent="0.25">
      <c r="A34" s="11">
        <v>42</v>
      </c>
      <c r="B34" s="2" t="s">
        <v>26</v>
      </c>
      <c r="C34" s="11">
        <v>3</v>
      </c>
      <c r="D34" s="11">
        <v>4</v>
      </c>
      <c r="E34" s="3">
        <f>SUM(D34*1.5)</f>
        <v>6</v>
      </c>
      <c r="F34" s="3">
        <v>3</v>
      </c>
      <c r="G34" s="3">
        <f>SUM(F34*2)</f>
        <v>6</v>
      </c>
      <c r="H34" s="4">
        <f>SUM(C34+E34+G34)</f>
        <v>15</v>
      </c>
      <c r="I34" s="11">
        <v>3</v>
      </c>
      <c r="J34" s="11">
        <v>0</v>
      </c>
      <c r="K34" s="11">
        <f>SUM(J34*1.5)</f>
        <v>0</v>
      </c>
      <c r="L34" s="22">
        <v>1</v>
      </c>
      <c r="M34" s="22">
        <f>SUM(L34*2)</f>
        <v>2</v>
      </c>
      <c r="N34" s="11">
        <v>1.6</v>
      </c>
      <c r="O34" s="11">
        <v>0</v>
      </c>
      <c r="P34" s="11">
        <f>SUM(O34*2)</f>
        <v>0</v>
      </c>
      <c r="Q34" s="11">
        <v>0</v>
      </c>
      <c r="R34" s="11">
        <f>SUM(Q34*2)</f>
        <v>0</v>
      </c>
      <c r="S34" s="5">
        <f>SUM(I34+K34+M34+N34+P34+R34)</f>
        <v>6.6</v>
      </c>
      <c r="T34" s="10">
        <v>1.1629819112004389</v>
      </c>
      <c r="U34" s="6">
        <f>SUM(S34*T34)</f>
        <v>7.6756806139228964</v>
      </c>
      <c r="V34" s="7">
        <f>SUM(H34+U34)</f>
        <v>22.675680613922896</v>
      </c>
      <c r="W34" s="2" t="s">
        <v>26</v>
      </c>
    </row>
    <row r="35" spans="1:23" ht="19.95" customHeight="1" x14ac:dyDescent="0.25">
      <c r="A35" s="11">
        <v>4</v>
      </c>
      <c r="B35" s="8" t="s">
        <v>49</v>
      </c>
      <c r="C35" s="11">
        <v>1</v>
      </c>
      <c r="D35" s="11">
        <v>0</v>
      </c>
      <c r="E35" s="3">
        <f>SUM(D35*1.5)</f>
        <v>0</v>
      </c>
      <c r="F35" s="3">
        <v>3</v>
      </c>
      <c r="G35" s="3">
        <f>SUM(F35*2)</f>
        <v>6</v>
      </c>
      <c r="H35" s="4">
        <f>SUM(C35+E35+G35)</f>
        <v>7</v>
      </c>
      <c r="I35" s="11">
        <v>0</v>
      </c>
      <c r="J35" s="11">
        <v>3</v>
      </c>
      <c r="K35" s="11">
        <f>SUM(J35*1.5)</f>
        <v>4.5</v>
      </c>
      <c r="L35" s="22">
        <v>1</v>
      </c>
      <c r="M35" s="22">
        <f>SUM(L35*2)</f>
        <v>2</v>
      </c>
      <c r="N35" s="11">
        <v>0</v>
      </c>
      <c r="O35" s="11">
        <v>0</v>
      </c>
      <c r="P35" s="11">
        <f>SUM(O35*2)</f>
        <v>0</v>
      </c>
      <c r="Q35" s="11">
        <v>3.1</v>
      </c>
      <c r="R35" s="11">
        <f>SUM(Q35*2)</f>
        <v>6.2</v>
      </c>
      <c r="S35" s="5">
        <f>SUM(I35+K35+M35+N35+P35+R35)</f>
        <v>12.7</v>
      </c>
      <c r="T35" s="10">
        <v>1.1629819112004389</v>
      </c>
      <c r="U35" s="6">
        <f>SUM(S35*T35)</f>
        <v>14.769870272245573</v>
      </c>
      <c r="V35" s="7">
        <f>SUM(H35+U35)</f>
        <v>21.769870272245573</v>
      </c>
      <c r="W35" s="8" t="s">
        <v>49</v>
      </c>
    </row>
    <row r="36" spans="1:23" ht="19.95" customHeight="1" x14ac:dyDescent="0.25">
      <c r="A36" s="11">
        <v>32</v>
      </c>
      <c r="B36" s="2" t="s">
        <v>32</v>
      </c>
      <c r="C36" s="11">
        <v>1</v>
      </c>
      <c r="D36" s="11">
        <v>3</v>
      </c>
      <c r="E36" s="3">
        <f>SUM(D36*1.5)</f>
        <v>4.5</v>
      </c>
      <c r="F36" s="3">
        <v>3</v>
      </c>
      <c r="G36" s="3">
        <f>SUM(F36*2)</f>
        <v>6</v>
      </c>
      <c r="H36" s="4">
        <f>SUM(C36+E36+G36)</f>
        <v>11.5</v>
      </c>
      <c r="I36" s="11">
        <v>0</v>
      </c>
      <c r="J36" s="11">
        <v>2</v>
      </c>
      <c r="K36" s="11">
        <f>SUM(J36*1.5)</f>
        <v>3</v>
      </c>
      <c r="L36" s="22">
        <v>2</v>
      </c>
      <c r="M36" s="22">
        <f>SUM(L36*2)</f>
        <v>4</v>
      </c>
      <c r="N36" s="11">
        <v>1.1000000000000001</v>
      </c>
      <c r="O36" s="11">
        <v>0</v>
      </c>
      <c r="P36" s="11">
        <f>SUM(O36*2)</f>
        <v>0</v>
      </c>
      <c r="Q36" s="11">
        <v>0</v>
      </c>
      <c r="R36" s="11">
        <f>SUM(Q36*2)</f>
        <v>0</v>
      </c>
      <c r="S36" s="5">
        <f>SUM(I36+K36+M36+N36+P36+R36)</f>
        <v>8.1</v>
      </c>
      <c r="T36" s="10">
        <v>1.1629819112004389</v>
      </c>
      <c r="U36" s="6">
        <f>SUM(S36*T36)</f>
        <v>9.4201534807235543</v>
      </c>
      <c r="V36" s="7">
        <f>SUM(H36+U36)</f>
        <v>20.920153480723556</v>
      </c>
      <c r="W36" s="2" t="s">
        <v>32</v>
      </c>
    </row>
    <row r="37" spans="1:23" ht="19.95" customHeight="1" x14ac:dyDescent="0.25">
      <c r="A37" s="11">
        <v>21</v>
      </c>
      <c r="B37" s="2" t="s">
        <v>33</v>
      </c>
      <c r="C37" s="11">
        <v>2</v>
      </c>
      <c r="D37" s="11">
        <v>4</v>
      </c>
      <c r="E37" s="3">
        <f>SUM(D37*1.5)</f>
        <v>6</v>
      </c>
      <c r="F37" s="3">
        <v>4</v>
      </c>
      <c r="G37" s="3">
        <f>SUM(F37*2)</f>
        <v>8</v>
      </c>
      <c r="H37" s="4">
        <f>SUM(C37+E37+G37)</f>
        <v>16</v>
      </c>
      <c r="I37" s="11">
        <v>3</v>
      </c>
      <c r="J37" s="11">
        <v>0</v>
      </c>
      <c r="K37" s="11">
        <f>SUM(J37*1.5)</f>
        <v>0</v>
      </c>
      <c r="L37" s="22">
        <v>0</v>
      </c>
      <c r="M37" s="22">
        <f>SUM(L37*2)</f>
        <v>0</v>
      </c>
      <c r="N37" s="11">
        <v>0</v>
      </c>
      <c r="O37" s="11">
        <v>0</v>
      </c>
      <c r="P37" s="11">
        <f>SUM(O37*2)</f>
        <v>0</v>
      </c>
      <c r="Q37" s="11">
        <v>0</v>
      </c>
      <c r="R37" s="11">
        <f>SUM(Q37*2)</f>
        <v>0</v>
      </c>
      <c r="S37" s="5">
        <f>SUM(I37+K37+M37+N37+P37+R37)</f>
        <v>3</v>
      </c>
      <c r="T37" s="10">
        <v>1.1629819112004389</v>
      </c>
      <c r="U37" s="6">
        <f>SUM(S37*T37)</f>
        <v>3.4889457336013168</v>
      </c>
      <c r="V37" s="7">
        <f>SUM(H37+U37)</f>
        <v>19.488945733601316</v>
      </c>
      <c r="W37" s="2" t="s">
        <v>33</v>
      </c>
    </row>
    <row r="38" spans="1:23" ht="19.95" customHeight="1" x14ac:dyDescent="0.25">
      <c r="A38" s="11">
        <v>31</v>
      </c>
      <c r="B38" s="8" t="s">
        <v>31</v>
      </c>
      <c r="C38" s="11">
        <v>3</v>
      </c>
      <c r="D38" s="11">
        <v>2</v>
      </c>
      <c r="E38" s="3">
        <f>SUM(D38*1.5)</f>
        <v>3</v>
      </c>
      <c r="F38" s="3">
        <v>3</v>
      </c>
      <c r="G38" s="3">
        <f>SUM(F38*2)</f>
        <v>6</v>
      </c>
      <c r="H38" s="4">
        <f>SUM(C38+E38+G38)</f>
        <v>12</v>
      </c>
      <c r="I38" s="11">
        <v>0</v>
      </c>
      <c r="J38" s="11">
        <v>0</v>
      </c>
      <c r="K38" s="11">
        <f>SUM(J38*1.5)</f>
        <v>0</v>
      </c>
      <c r="L38" s="22">
        <v>1</v>
      </c>
      <c r="M38" s="22">
        <f>SUM(L38*2)</f>
        <v>2</v>
      </c>
      <c r="N38" s="11">
        <v>3.4</v>
      </c>
      <c r="O38" s="11">
        <v>0</v>
      </c>
      <c r="P38" s="11">
        <f>SUM(O38*2)</f>
        <v>0</v>
      </c>
      <c r="Q38" s="11">
        <v>0</v>
      </c>
      <c r="R38" s="11">
        <f>SUM(Q38*2)</f>
        <v>0</v>
      </c>
      <c r="S38" s="5">
        <f>SUM(I38+K38+M38+N38+P38+R38)</f>
        <v>5.4</v>
      </c>
      <c r="T38" s="10">
        <v>1.1629819112004389</v>
      </c>
      <c r="U38" s="6">
        <f>SUM(S38*T38)</f>
        <v>6.2801023204823707</v>
      </c>
      <c r="V38" s="7">
        <f>SUM(H38+U38)</f>
        <v>18.280102320482371</v>
      </c>
      <c r="W38" s="8" t="s">
        <v>31</v>
      </c>
    </row>
    <row r="39" spans="1:23" ht="19.95" customHeight="1" x14ac:dyDescent="0.25">
      <c r="A39" s="11">
        <v>5</v>
      </c>
      <c r="B39" s="2" t="s">
        <v>37</v>
      </c>
      <c r="C39" s="11">
        <v>0</v>
      </c>
      <c r="D39" s="11">
        <v>3</v>
      </c>
      <c r="E39" s="3">
        <f>SUM(D39*1.5)</f>
        <v>4.5</v>
      </c>
      <c r="F39" s="3">
        <v>5</v>
      </c>
      <c r="G39" s="3">
        <f>SUM(F39*2)</f>
        <v>10</v>
      </c>
      <c r="H39" s="4">
        <f>SUM(C39+E39+G39)</f>
        <v>14.5</v>
      </c>
      <c r="I39" s="11">
        <v>2</v>
      </c>
      <c r="J39" s="11">
        <v>0</v>
      </c>
      <c r="K39" s="11">
        <f>SUM(J39*1.5)</f>
        <v>0</v>
      </c>
      <c r="L39" s="22">
        <v>0</v>
      </c>
      <c r="M39" s="22">
        <f>SUM(L39*2)</f>
        <v>0</v>
      </c>
      <c r="N39" s="11">
        <v>0</v>
      </c>
      <c r="O39" s="11">
        <v>0</v>
      </c>
      <c r="P39" s="11">
        <f>SUM(O39*2)</f>
        <v>0</v>
      </c>
      <c r="Q39" s="11">
        <v>0</v>
      </c>
      <c r="R39" s="11">
        <f>SUM(Q39*2)</f>
        <v>0</v>
      </c>
      <c r="S39" s="5">
        <f>SUM(I39+K39+M39+N39+P39+R39)</f>
        <v>2</v>
      </c>
      <c r="T39" s="10">
        <v>1.1629819112004389</v>
      </c>
      <c r="U39" s="6">
        <f>SUM(S39*T39)</f>
        <v>2.3259638224008778</v>
      </c>
      <c r="V39" s="7">
        <f>SUM(H39+U39)</f>
        <v>16.82596382240088</v>
      </c>
      <c r="W39" s="2" t="s">
        <v>37</v>
      </c>
    </row>
    <row r="40" spans="1:23" ht="19.95" customHeight="1" x14ac:dyDescent="0.25">
      <c r="A40" s="11">
        <v>35</v>
      </c>
      <c r="B40" s="2" t="s">
        <v>46</v>
      </c>
      <c r="C40" s="11">
        <v>1</v>
      </c>
      <c r="D40" s="11">
        <v>0</v>
      </c>
      <c r="E40" s="3">
        <f>SUM(D40*1.5)</f>
        <v>0</v>
      </c>
      <c r="F40" s="3">
        <v>0</v>
      </c>
      <c r="G40" s="3">
        <f>SUM(F40*2)</f>
        <v>0</v>
      </c>
      <c r="H40" s="4">
        <f>SUM(C40+E40+G40)</f>
        <v>1</v>
      </c>
      <c r="I40" s="11">
        <v>1</v>
      </c>
      <c r="J40" s="11">
        <v>0</v>
      </c>
      <c r="K40" s="11">
        <f>SUM(J40*1.5)</f>
        <v>0</v>
      </c>
      <c r="L40" s="22">
        <v>0</v>
      </c>
      <c r="M40" s="22">
        <f>SUM(L40*2)</f>
        <v>0</v>
      </c>
      <c r="N40" s="11">
        <v>0</v>
      </c>
      <c r="O40" s="11">
        <v>4.4000000000000004</v>
      </c>
      <c r="P40" s="11">
        <f>SUM(O40*2)</f>
        <v>8.8000000000000007</v>
      </c>
      <c r="Q40" s="11">
        <v>1.6</v>
      </c>
      <c r="R40" s="11">
        <f>SUM(Q40*2)</f>
        <v>3.2</v>
      </c>
      <c r="S40" s="5">
        <f>SUM(I40+K40+M40+N40+P40+R40)</f>
        <v>13</v>
      </c>
      <c r="T40" s="10">
        <v>1.1629819112004389</v>
      </c>
      <c r="U40" s="6">
        <f>SUM(S40*T40)</f>
        <v>15.118764845605707</v>
      </c>
      <c r="V40" s="7">
        <f>SUM(H40+U40)</f>
        <v>16.118764845605707</v>
      </c>
      <c r="W40" s="2" t="s">
        <v>46</v>
      </c>
    </row>
    <row r="41" spans="1:23" ht="19.95" customHeight="1" x14ac:dyDescent="0.25">
      <c r="A41" s="11">
        <v>41</v>
      </c>
      <c r="B41" s="8" t="s">
        <v>36</v>
      </c>
      <c r="C41" s="11">
        <v>4</v>
      </c>
      <c r="D41" s="11">
        <v>2</v>
      </c>
      <c r="E41" s="3">
        <f>SUM(D41*1.5)</f>
        <v>3</v>
      </c>
      <c r="F41" s="3">
        <v>1</v>
      </c>
      <c r="G41" s="3">
        <f>SUM(F41*2)</f>
        <v>2</v>
      </c>
      <c r="H41" s="4">
        <f>SUM(C41+E41+G41)</f>
        <v>9</v>
      </c>
      <c r="I41" s="11">
        <v>1</v>
      </c>
      <c r="J41" s="11">
        <v>0</v>
      </c>
      <c r="K41" s="11">
        <f>SUM(J41*1.5)</f>
        <v>0</v>
      </c>
      <c r="L41" s="22">
        <v>2</v>
      </c>
      <c r="M41" s="22">
        <f>SUM(L41*2)</f>
        <v>4</v>
      </c>
      <c r="N41" s="11">
        <v>0</v>
      </c>
      <c r="O41" s="11">
        <v>0</v>
      </c>
      <c r="P41" s="11">
        <f>SUM(O41*2)</f>
        <v>0</v>
      </c>
      <c r="Q41" s="11">
        <v>0</v>
      </c>
      <c r="R41" s="11">
        <f>SUM(Q41*2)</f>
        <v>0</v>
      </c>
      <c r="S41" s="5">
        <f>SUM(I41+K41+M41+N41+P41+R41)</f>
        <v>5</v>
      </c>
      <c r="T41" s="10">
        <v>1.1629819112004389</v>
      </c>
      <c r="U41" s="6">
        <f>SUM(S41*T41)</f>
        <v>5.8149095560021946</v>
      </c>
      <c r="V41" s="7">
        <f>SUM(H41+U41)</f>
        <v>14.814909556002196</v>
      </c>
      <c r="W41" s="8" t="s">
        <v>36</v>
      </c>
    </row>
    <row r="42" spans="1:23" ht="19.95" customHeight="1" x14ac:dyDescent="0.25">
      <c r="A42" s="11">
        <v>26</v>
      </c>
      <c r="B42" s="8" t="s">
        <v>45</v>
      </c>
      <c r="C42" s="11">
        <v>3</v>
      </c>
      <c r="D42" s="11">
        <v>1</v>
      </c>
      <c r="E42" s="3">
        <f>SUM(D42*1.5)</f>
        <v>1.5</v>
      </c>
      <c r="F42" s="3">
        <v>2</v>
      </c>
      <c r="G42" s="3">
        <f>SUM(F42*2)</f>
        <v>4</v>
      </c>
      <c r="H42" s="4">
        <f>SUM(C42+E42+G42)</f>
        <v>8.5</v>
      </c>
      <c r="I42" s="11">
        <v>0</v>
      </c>
      <c r="J42" s="11">
        <v>0</v>
      </c>
      <c r="K42" s="11">
        <f>SUM(J42*1.5)</f>
        <v>0</v>
      </c>
      <c r="L42" s="22">
        <v>0</v>
      </c>
      <c r="M42" s="22">
        <f>SUM(L42*2)</f>
        <v>0</v>
      </c>
      <c r="N42" s="11">
        <v>0</v>
      </c>
      <c r="O42" s="11">
        <v>1.7</v>
      </c>
      <c r="P42" s="11">
        <f>SUM(O42*2)</f>
        <v>3.4</v>
      </c>
      <c r="Q42" s="11">
        <v>0</v>
      </c>
      <c r="R42" s="11">
        <f>SUM(Q42*2)</f>
        <v>0</v>
      </c>
      <c r="S42" s="5">
        <f>SUM(I42+K42+M42+N42+P42+R42)</f>
        <v>3.4</v>
      </c>
      <c r="T42" s="10">
        <v>1.1629819112004389</v>
      </c>
      <c r="U42" s="6">
        <f>SUM(S42*T42)</f>
        <v>3.9541384980814924</v>
      </c>
      <c r="V42" s="7">
        <f>SUM(H42+U42)</f>
        <v>12.454138498081493</v>
      </c>
      <c r="W42" s="8" t="s">
        <v>45</v>
      </c>
    </row>
    <row r="43" spans="1:23" ht="19.95" customHeight="1" x14ac:dyDescent="0.25">
      <c r="A43" s="11">
        <v>44</v>
      </c>
      <c r="B43" s="2" t="s">
        <v>69</v>
      </c>
      <c r="C43" s="11">
        <v>0</v>
      </c>
      <c r="D43" s="11">
        <v>0</v>
      </c>
      <c r="E43" s="3">
        <f>SUM(D43*1.5)</f>
        <v>0</v>
      </c>
      <c r="F43" s="3">
        <v>5</v>
      </c>
      <c r="G43" s="3">
        <f>SUM(F43*2)</f>
        <v>10</v>
      </c>
      <c r="H43" s="4">
        <f>SUM(C43+E43+G43)</f>
        <v>10</v>
      </c>
      <c r="I43" s="11">
        <v>0</v>
      </c>
      <c r="J43" s="11">
        <v>0</v>
      </c>
      <c r="K43" s="11">
        <f>SUM(J43*1.5)</f>
        <v>0</v>
      </c>
      <c r="L43" s="22">
        <v>1</v>
      </c>
      <c r="M43" s="22">
        <f>SUM(L43*2)</f>
        <v>2</v>
      </c>
      <c r="N43" s="11">
        <v>0</v>
      </c>
      <c r="O43" s="11">
        <v>0</v>
      </c>
      <c r="P43" s="11">
        <v>0</v>
      </c>
      <c r="Q43" s="11">
        <v>0</v>
      </c>
      <c r="R43" s="11">
        <f>SUM(Q43*2)</f>
        <v>0</v>
      </c>
      <c r="S43" s="5">
        <f>SUM(I43+K43+M43+N43+P43+R43)</f>
        <v>2</v>
      </c>
      <c r="T43" s="10">
        <v>1.1629819112004389</v>
      </c>
      <c r="U43" s="6">
        <f>SUM(S43*T43)</f>
        <v>2.3259638224008778</v>
      </c>
      <c r="V43" s="7">
        <f>SUM(H43+U43)</f>
        <v>12.325963822400878</v>
      </c>
      <c r="W43" s="2" t="s">
        <v>69</v>
      </c>
    </row>
    <row r="44" spans="1:23" ht="19.95" customHeight="1" x14ac:dyDescent="0.25">
      <c r="A44" s="11">
        <v>33</v>
      </c>
      <c r="B44" s="9" t="s">
        <v>38</v>
      </c>
      <c r="C44" s="11">
        <v>3</v>
      </c>
      <c r="D44" s="11">
        <v>0</v>
      </c>
      <c r="E44" s="3">
        <f>SUM(D44*1.5)</f>
        <v>0</v>
      </c>
      <c r="F44" s="3">
        <v>0</v>
      </c>
      <c r="G44" s="3">
        <f>SUM(F44*2)</f>
        <v>0</v>
      </c>
      <c r="H44" s="4">
        <f>SUM(C44+E44+G44)</f>
        <v>3</v>
      </c>
      <c r="I44" s="11">
        <v>0</v>
      </c>
      <c r="J44" s="11">
        <v>0</v>
      </c>
      <c r="K44" s="11">
        <f>SUM(J44*1.5)</f>
        <v>0</v>
      </c>
      <c r="L44" s="22">
        <v>0</v>
      </c>
      <c r="M44" s="22">
        <f>SUM(L44*2)</f>
        <v>0</v>
      </c>
      <c r="N44" s="11">
        <v>0</v>
      </c>
      <c r="O44" s="11">
        <v>0</v>
      </c>
      <c r="P44" s="11">
        <f>SUM(O44*2)</f>
        <v>0</v>
      </c>
      <c r="Q44" s="11">
        <v>0</v>
      </c>
      <c r="R44" s="11">
        <f>SUM(Q44*2)</f>
        <v>0</v>
      </c>
      <c r="S44" s="5">
        <f>SUM(I44+K44+M44+N44+P44+R44)</f>
        <v>0</v>
      </c>
      <c r="T44" s="10">
        <v>1.1629819112004389</v>
      </c>
      <c r="U44" s="6">
        <f>SUM(S44*T44)</f>
        <v>0</v>
      </c>
      <c r="V44" s="7">
        <f>SUM(H44+U44)</f>
        <v>3</v>
      </c>
      <c r="W44" s="9" t="s">
        <v>38</v>
      </c>
    </row>
    <row r="45" spans="1:23" ht="19.95" customHeight="1" x14ac:dyDescent="0.25">
      <c r="A45" s="11">
        <v>14</v>
      </c>
      <c r="B45" s="2" t="s">
        <v>34</v>
      </c>
      <c r="C45" s="11">
        <v>0</v>
      </c>
      <c r="D45" s="11">
        <v>0</v>
      </c>
      <c r="E45" s="3">
        <f>SUM(D45*1.5)</f>
        <v>0</v>
      </c>
      <c r="F45" s="3">
        <v>0</v>
      </c>
      <c r="G45" s="3">
        <f>SUM(F45*2)</f>
        <v>0</v>
      </c>
      <c r="H45" s="4">
        <f>SUM(C45+E45+G45)</f>
        <v>0</v>
      </c>
      <c r="I45" s="11">
        <v>0</v>
      </c>
      <c r="J45" s="11">
        <v>0</v>
      </c>
      <c r="K45" s="11">
        <f>SUM(J45*1.5)</f>
        <v>0</v>
      </c>
      <c r="L45" s="22">
        <v>0</v>
      </c>
      <c r="M45" s="22">
        <f>SUM(L45*2)</f>
        <v>0</v>
      </c>
      <c r="N45" s="11">
        <v>0</v>
      </c>
      <c r="O45" s="11">
        <v>0</v>
      </c>
      <c r="P45" s="11">
        <f>SUM(O45*2)</f>
        <v>0</v>
      </c>
      <c r="Q45" s="11">
        <v>0</v>
      </c>
      <c r="R45" s="11">
        <f>SUM(Q45*2)</f>
        <v>0</v>
      </c>
      <c r="S45" s="5">
        <f>SUM(I45+K45+M45+N45+P45+R45)</f>
        <v>0</v>
      </c>
      <c r="T45" s="10">
        <v>1.1629819112004389</v>
      </c>
      <c r="U45" s="6">
        <f>SUM(S45*T45)</f>
        <v>0</v>
      </c>
      <c r="V45" s="7">
        <f>SUM(H45+U45)</f>
        <v>0</v>
      </c>
      <c r="W45" s="2" t="s">
        <v>34</v>
      </c>
    </row>
    <row r="46" spans="1:23" ht="19.95" customHeight="1" x14ac:dyDescent="0.25">
      <c r="A46" s="11">
        <v>40</v>
      </c>
      <c r="B46" s="8" t="s">
        <v>39</v>
      </c>
      <c r="C46" s="11">
        <v>0</v>
      </c>
      <c r="D46" s="11">
        <v>0</v>
      </c>
      <c r="E46" s="3">
        <f>SUM(D46*1.5)</f>
        <v>0</v>
      </c>
      <c r="F46" s="3">
        <v>0</v>
      </c>
      <c r="G46" s="3">
        <f>SUM(F46*2)</f>
        <v>0</v>
      </c>
      <c r="H46" s="4">
        <f>SUM(C46+E46+G46)</f>
        <v>0</v>
      </c>
      <c r="I46" s="11">
        <v>0</v>
      </c>
      <c r="J46" s="11">
        <v>0</v>
      </c>
      <c r="K46" s="11">
        <f>SUM(J46*1.5)</f>
        <v>0</v>
      </c>
      <c r="L46" s="22">
        <v>0</v>
      </c>
      <c r="M46" s="22">
        <f>SUM(L46*2)</f>
        <v>0</v>
      </c>
      <c r="N46" s="11">
        <v>0</v>
      </c>
      <c r="O46" s="11">
        <v>0</v>
      </c>
      <c r="P46" s="11">
        <f>SUM(O46*2)</f>
        <v>0</v>
      </c>
      <c r="Q46" s="11">
        <v>0</v>
      </c>
      <c r="R46" s="11">
        <f>SUM(Q46*2)</f>
        <v>0</v>
      </c>
      <c r="S46" s="5">
        <f>SUM(I46+K46+M46+N46+P46+R46)</f>
        <v>0</v>
      </c>
      <c r="T46" s="10">
        <v>1.1629819112004389</v>
      </c>
      <c r="U46" s="6">
        <f>SUM(S46*T46)</f>
        <v>0</v>
      </c>
      <c r="V46" s="7">
        <f>SUM(H46+U46)</f>
        <v>0</v>
      </c>
      <c r="W46" s="8" t="s">
        <v>39</v>
      </c>
    </row>
    <row r="47" spans="1:23" ht="20.399999999999999" customHeight="1" x14ac:dyDescent="0.25">
      <c r="H47" s="4">
        <f>SUM(H2:H46)</f>
        <v>1273</v>
      </c>
      <c r="S47" s="5">
        <f>SUM(S2:S46)</f>
        <v>1094.6000000000001</v>
      </c>
    </row>
    <row r="49" spans="8:19" x14ac:dyDescent="0.25">
      <c r="H49" t="s">
        <v>51</v>
      </c>
      <c r="I49" s="10">
        <f>SUM(H47/S47)</f>
        <v>1.1629819112004385</v>
      </c>
    </row>
    <row r="50" spans="8:19" x14ac:dyDescent="0.25">
      <c r="S50" s="5"/>
    </row>
    <row r="51" spans="8:19" x14ac:dyDescent="0.25">
      <c r="I51" s="10">
        <v>1.1629819112004389</v>
      </c>
    </row>
  </sheetData>
  <sortState xmlns:xlrd2="http://schemas.microsoft.com/office/spreadsheetml/2017/richdata2" ref="A2:W46">
    <sortCondition descending="1" ref="V2:V46"/>
  </sortState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988DA-C74B-48BD-A5E2-027D0AFE3909}">
  <sheetPr>
    <pageSetUpPr fitToPage="1"/>
  </sheetPr>
  <dimension ref="A1:V49"/>
  <sheetViews>
    <sheetView zoomScale="110" zoomScaleNormal="110" workbookViewId="0">
      <pane xSplit="2" topLeftCell="H1" activePane="topRight" state="frozen"/>
      <selection pane="topRight" activeCell="K13" sqref="K13"/>
    </sheetView>
  </sheetViews>
  <sheetFormatPr defaultRowHeight="13.2" x14ac:dyDescent="0.25"/>
  <cols>
    <col min="1" max="1" width="4.44140625" style="10" customWidth="1"/>
    <col min="2" max="2" width="12.6640625" customWidth="1"/>
    <col min="3" max="4" width="8.88671875" style="10"/>
    <col min="6" max="6" width="8.88671875" style="10"/>
    <col min="8" max="8" width="10.6640625" customWidth="1"/>
    <col min="9" max="9" width="8.88671875" style="10"/>
    <col min="10" max="10" width="11" style="10" customWidth="1"/>
    <col min="11" max="11" width="12.33203125" style="10" customWidth="1"/>
    <col min="12" max="17" width="11" style="10" customWidth="1"/>
    <col min="18" max="18" width="11.109375" customWidth="1"/>
    <col min="19" max="19" width="16.109375" customWidth="1"/>
    <col min="21" max="21" width="12.109375" customWidth="1"/>
  </cols>
  <sheetData>
    <row r="1" spans="1:22" x14ac:dyDescent="0.25">
      <c r="A1" s="11"/>
      <c r="B1" s="1" t="s">
        <v>0</v>
      </c>
      <c r="C1" s="20" t="s">
        <v>48</v>
      </c>
      <c r="D1" s="20" t="s">
        <v>53</v>
      </c>
      <c r="E1" s="20" t="s">
        <v>58</v>
      </c>
      <c r="F1" s="20" t="s">
        <v>57</v>
      </c>
      <c r="G1" s="20" t="s">
        <v>56</v>
      </c>
      <c r="H1" s="18" t="s">
        <v>1</v>
      </c>
      <c r="I1" s="20" t="s">
        <v>59</v>
      </c>
      <c r="J1" s="20" t="s">
        <v>54</v>
      </c>
      <c r="K1" s="20" t="s">
        <v>60</v>
      </c>
      <c r="L1" s="20" t="s">
        <v>61</v>
      </c>
      <c r="M1" s="20" t="s">
        <v>62</v>
      </c>
      <c r="N1" s="20" t="s">
        <v>55</v>
      </c>
      <c r="O1" s="20" t="s">
        <v>63</v>
      </c>
      <c r="P1" s="20" t="s">
        <v>64</v>
      </c>
      <c r="Q1" s="20" t="s">
        <v>65</v>
      </c>
      <c r="R1" s="19" t="s">
        <v>2</v>
      </c>
      <c r="S1" s="16" t="s">
        <v>3</v>
      </c>
      <c r="T1" s="17" t="s">
        <v>4</v>
      </c>
      <c r="U1" s="12" t="s">
        <v>5</v>
      </c>
      <c r="V1" s="15" t="s">
        <v>0</v>
      </c>
    </row>
    <row r="2" spans="1:22" ht="19.95" customHeight="1" x14ac:dyDescent="0.25">
      <c r="A2" s="11">
        <v>1</v>
      </c>
      <c r="B2" s="2" t="s">
        <v>15</v>
      </c>
      <c r="C2" s="11">
        <v>18</v>
      </c>
      <c r="D2" s="11">
        <v>19</v>
      </c>
      <c r="E2" s="3">
        <f t="shared" ref="E2:E45" si="0">SUM(D2*1.5)</f>
        <v>28.5</v>
      </c>
      <c r="F2" s="11">
        <v>19</v>
      </c>
      <c r="G2" s="3">
        <f t="shared" ref="G2:G45" si="1">SUM(F2*2)</f>
        <v>38</v>
      </c>
      <c r="H2" s="4">
        <f t="shared" ref="H2:H45" si="2">SUM(C2+E2+G2)</f>
        <v>84.5</v>
      </c>
      <c r="I2" s="11">
        <v>17.399999999999999</v>
      </c>
      <c r="J2" s="11">
        <v>6</v>
      </c>
      <c r="K2" s="11">
        <f t="shared" ref="K2:K45" si="3">SUM(J2*1.5)</f>
        <v>9</v>
      </c>
      <c r="L2" s="11">
        <v>4</v>
      </c>
      <c r="M2" s="11">
        <f t="shared" ref="M2:M45" si="4">SUM(L2*2)</f>
        <v>8</v>
      </c>
      <c r="N2" s="11">
        <v>10.3</v>
      </c>
      <c r="O2" s="11">
        <f t="shared" ref="O2:O45" si="5">SUM(N2*1.5)</f>
        <v>15.450000000000001</v>
      </c>
      <c r="P2" s="11">
        <v>14.5</v>
      </c>
      <c r="Q2" s="11">
        <f t="shared" ref="Q2:Q45" si="6">SUM(P2*2)</f>
        <v>29</v>
      </c>
      <c r="R2" s="5">
        <f t="shared" ref="R2:R45" si="7">SUM(I2+K2+M2+O2+Q2)</f>
        <v>78.849999999999994</v>
      </c>
      <c r="S2" s="11">
        <v>1.3324147785262299</v>
      </c>
      <c r="T2" s="6">
        <f t="shared" ref="T2:T45" si="8">SUM(R2*S2)</f>
        <v>105.06090528679321</v>
      </c>
      <c r="U2" s="7">
        <f t="shared" ref="U2:U45" si="9">SUM(H2+T2)</f>
        <v>189.56090528679323</v>
      </c>
      <c r="V2" s="2" t="s">
        <v>15</v>
      </c>
    </row>
    <row r="3" spans="1:22" ht="19.95" customHeight="1" x14ac:dyDescent="0.25">
      <c r="A3" s="11">
        <v>2</v>
      </c>
      <c r="B3" s="2" t="s">
        <v>11</v>
      </c>
      <c r="C3" s="11">
        <v>15</v>
      </c>
      <c r="D3" s="11">
        <v>21</v>
      </c>
      <c r="E3" s="3">
        <f t="shared" si="0"/>
        <v>31.5</v>
      </c>
      <c r="F3" s="11">
        <v>12</v>
      </c>
      <c r="G3" s="3">
        <f t="shared" si="1"/>
        <v>24</v>
      </c>
      <c r="H3" s="4">
        <f t="shared" si="2"/>
        <v>70.5</v>
      </c>
      <c r="I3" s="11">
        <v>11.9</v>
      </c>
      <c r="J3" s="11">
        <v>6</v>
      </c>
      <c r="K3" s="11">
        <f t="shared" si="3"/>
        <v>9</v>
      </c>
      <c r="L3" s="11">
        <v>7</v>
      </c>
      <c r="M3" s="11">
        <f t="shared" si="4"/>
        <v>14</v>
      </c>
      <c r="N3" s="11">
        <v>7.8</v>
      </c>
      <c r="O3" s="11">
        <f t="shared" si="5"/>
        <v>11.7</v>
      </c>
      <c r="P3" s="11">
        <v>9</v>
      </c>
      <c r="Q3" s="11">
        <f t="shared" si="6"/>
        <v>18</v>
      </c>
      <c r="R3" s="5">
        <f t="shared" si="7"/>
        <v>64.599999999999994</v>
      </c>
      <c r="S3" s="11">
        <v>1.3324147785262299</v>
      </c>
      <c r="T3" s="6">
        <f t="shared" si="8"/>
        <v>86.073994692794443</v>
      </c>
      <c r="U3" s="7">
        <f t="shared" si="9"/>
        <v>156.57399469279443</v>
      </c>
      <c r="V3" s="2" t="s">
        <v>11</v>
      </c>
    </row>
    <row r="4" spans="1:22" ht="19.95" customHeight="1" x14ac:dyDescent="0.25">
      <c r="A4" s="11">
        <v>3</v>
      </c>
      <c r="B4" s="2" t="s">
        <v>6</v>
      </c>
      <c r="C4" s="11">
        <v>19</v>
      </c>
      <c r="D4" s="11">
        <v>16</v>
      </c>
      <c r="E4" s="3">
        <f t="shared" si="0"/>
        <v>24</v>
      </c>
      <c r="F4" s="11">
        <v>11</v>
      </c>
      <c r="G4" s="3">
        <f t="shared" si="1"/>
        <v>22</v>
      </c>
      <c r="H4" s="4">
        <f t="shared" si="2"/>
        <v>65</v>
      </c>
      <c r="I4" s="11">
        <v>13.5</v>
      </c>
      <c r="J4" s="11">
        <v>6</v>
      </c>
      <c r="K4" s="11">
        <f t="shared" si="3"/>
        <v>9</v>
      </c>
      <c r="L4" s="11">
        <v>6</v>
      </c>
      <c r="M4" s="11">
        <f t="shared" si="4"/>
        <v>12</v>
      </c>
      <c r="N4" s="11">
        <v>3.4</v>
      </c>
      <c r="O4" s="11">
        <f t="shared" si="5"/>
        <v>5.0999999999999996</v>
      </c>
      <c r="P4" s="11">
        <v>7.5</v>
      </c>
      <c r="Q4" s="11">
        <f t="shared" si="6"/>
        <v>15</v>
      </c>
      <c r="R4" s="5">
        <f t="shared" si="7"/>
        <v>54.6</v>
      </c>
      <c r="S4" s="11">
        <v>1.3324147785262299</v>
      </c>
      <c r="T4" s="6">
        <f t="shared" si="8"/>
        <v>72.749846907532159</v>
      </c>
      <c r="U4" s="7">
        <f t="shared" si="9"/>
        <v>137.74984690753217</v>
      </c>
      <c r="V4" s="2" t="s">
        <v>6</v>
      </c>
    </row>
    <row r="5" spans="1:22" ht="19.95" customHeight="1" x14ac:dyDescent="0.25">
      <c r="A5" s="11">
        <v>4</v>
      </c>
      <c r="B5" s="2" t="s">
        <v>17</v>
      </c>
      <c r="C5" s="11">
        <v>17</v>
      </c>
      <c r="D5" s="11">
        <v>11</v>
      </c>
      <c r="E5" s="3">
        <f t="shared" si="0"/>
        <v>16.5</v>
      </c>
      <c r="F5" s="11">
        <v>21</v>
      </c>
      <c r="G5" s="3">
        <f t="shared" si="1"/>
        <v>42</v>
      </c>
      <c r="H5" s="4">
        <f t="shared" si="2"/>
        <v>75.5</v>
      </c>
      <c r="I5" s="11">
        <v>9</v>
      </c>
      <c r="J5" s="11">
        <v>5</v>
      </c>
      <c r="K5" s="11">
        <f t="shared" si="3"/>
        <v>7.5</v>
      </c>
      <c r="L5" s="11">
        <v>1</v>
      </c>
      <c r="M5" s="11">
        <f t="shared" si="4"/>
        <v>2</v>
      </c>
      <c r="N5" s="11">
        <v>6.6</v>
      </c>
      <c r="O5" s="11">
        <f t="shared" si="5"/>
        <v>9.8999999999999986</v>
      </c>
      <c r="P5" s="11">
        <v>7.7</v>
      </c>
      <c r="Q5" s="11">
        <f t="shared" si="6"/>
        <v>15.4</v>
      </c>
      <c r="R5" s="5">
        <f t="shared" si="7"/>
        <v>43.8</v>
      </c>
      <c r="S5" s="11">
        <v>1.3324147785262299</v>
      </c>
      <c r="T5" s="6">
        <f t="shared" si="8"/>
        <v>58.359767299448869</v>
      </c>
      <c r="U5" s="7">
        <f t="shared" si="9"/>
        <v>133.85976729944886</v>
      </c>
      <c r="V5" s="2" t="s">
        <v>17</v>
      </c>
    </row>
    <row r="6" spans="1:22" ht="19.95" customHeight="1" x14ac:dyDescent="0.25">
      <c r="A6" s="11">
        <v>5</v>
      </c>
      <c r="B6" s="2" t="s">
        <v>7</v>
      </c>
      <c r="C6" s="11">
        <v>18</v>
      </c>
      <c r="D6" s="11">
        <v>12</v>
      </c>
      <c r="E6" s="3">
        <f t="shared" si="0"/>
        <v>18</v>
      </c>
      <c r="F6" s="11">
        <v>9</v>
      </c>
      <c r="G6" s="3">
        <f t="shared" si="1"/>
        <v>18</v>
      </c>
      <c r="H6" s="4">
        <f t="shared" si="2"/>
        <v>54</v>
      </c>
      <c r="I6" s="11">
        <v>13.5</v>
      </c>
      <c r="J6" s="11">
        <v>2</v>
      </c>
      <c r="K6" s="11">
        <f t="shared" si="3"/>
        <v>3</v>
      </c>
      <c r="L6" s="11">
        <v>6</v>
      </c>
      <c r="M6" s="11">
        <f t="shared" si="4"/>
        <v>12</v>
      </c>
      <c r="N6" s="11">
        <v>8.8000000000000007</v>
      </c>
      <c r="O6" s="11">
        <f t="shared" si="5"/>
        <v>13.200000000000001</v>
      </c>
      <c r="P6" s="11">
        <v>7.5</v>
      </c>
      <c r="Q6" s="11">
        <f t="shared" si="6"/>
        <v>15</v>
      </c>
      <c r="R6" s="5">
        <f t="shared" si="7"/>
        <v>56.7</v>
      </c>
      <c r="S6" s="11">
        <v>1.3324147785262299</v>
      </c>
      <c r="T6" s="6">
        <f t="shared" si="8"/>
        <v>75.547917942437238</v>
      </c>
      <c r="U6" s="7">
        <f t="shared" si="9"/>
        <v>129.54791794243724</v>
      </c>
      <c r="V6" s="2" t="s">
        <v>7</v>
      </c>
    </row>
    <row r="7" spans="1:22" ht="19.95" customHeight="1" x14ac:dyDescent="0.25">
      <c r="A7" s="11">
        <v>6</v>
      </c>
      <c r="B7" s="2" t="s">
        <v>8</v>
      </c>
      <c r="C7" s="11">
        <v>15</v>
      </c>
      <c r="D7" s="11">
        <v>15</v>
      </c>
      <c r="E7" s="3">
        <f t="shared" si="0"/>
        <v>22.5</v>
      </c>
      <c r="F7" s="11">
        <v>9</v>
      </c>
      <c r="G7" s="3">
        <f t="shared" si="1"/>
        <v>18</v>
      </c>
      <c r="H7" s="4">
        <f t="shared" si="2"/>
        <v>55.5</v>
      </c>
      <c r="I7" s="11">
        <v>3</v>
      </c>
      <c r="J7" s="11">
        <v>7</v>
      </c>
      <c r="K7" s="11">
        <f t="shared" si="3"/>
        <v>10.5</v>
      </c>
      <c r="L7" s="11">
        <v>9</v>
      </c>
      <c r="M7" s="11">
        <f t="shared" si="4"/>
        <v>18</v>
      </c>
      <c r="N7" s="11">
        <v>6.6</v>
      </c>
      <c r="O7" s="11">
        <f t="shared" si="5"/>
        <v>9.8999999999999986</v>
      </c>
      <c r="P7" s="11">
        <v>1</v>
      </c>
      <c r="Q7" s="11">
        <f t="shared" si="6"/>
        <v>2</v>
      </c>
      <c r="R7" s="5">
        <f t="shared" si="7"/>
        <v>43.4</v>
      </c>
      <c r="S7" s="11">
        <v>1.3324147785262299</v>
      </c>
      <c r="T7" s="6">
        <f t="shared" si="8"/>
        <v>57.826801388038376</v>
      </c>
      <c r="U7" s="7">
        <f t="shared" si="9"/>
        <v>113.32680138803838</v>
      </c>
      <c r="V7" s="2" t="s">
        <v>8</v>
      </c>
    </row>
    <row r="8" spans="1:22" ht="19.95" customHeight="1" x14ac:dyDescent="0.25">
      <c r="A8" s="11">
        <v>7</v>
      </c>
      <c r="B8" s="2" t="s">
        <v>12</v>
      </c>
      <c r="C8" s="11">
        <v>4</v>
      </c>
      <c r="D8" s="11">
        <v>5</v>
      </c>
      <c r="E8" s="3">
        <f t="shared" si="0"/>
        <v>7.5</v>
      </c>
      <c r="F8" s="11">
        <v>12</v>
      </c>
      <c r="G8" s="3">
        <f t="shared" si="1"/>
        <v>24</v>
      </c>
      <c r="H8" s="4">
        <f t="shared" si="2"/>
        <v>35.5</v>
      </c>
      <c r="I8" s="11">
        <v>15.1</v>
      </c>
      <c r="J8" s="11">
        <v>3</v>
      </c>
      <c r="K8" s="11">
        <f t="shared" si="3"/>
        <v>4.5</v>
      </c>
      <c r="L8" s="11">
        <v>7</v>
      </c>
      <c r="M8" s="11">
        <f t="shared" si="4"/>
        <v>14</v>
      </c>
      <c r="N8" s="11">
        <v>3.4</v>
      </c>
      <c r="O8" s="11">
        <f t="shared" si="5"/>
        <v>5.0999999999999996</v>
      </c>
      <c r="P8" s="11">
        <v>4.9000000000000004</v>
      </c>
      <c r="Q8" s="11">
        <f t="shared" si="6"/>
        <v>9.8000000000000007</v>
      </c>
      <c r="R8" s="5">
        <f t="shared" si="7"/>
        <v>48.5</v>
      </c>
      <c r="S8" s="11">
        <v>1.3324147785262299</v>
      </c>
      <c r="T8" s="6">
        <f t="shared" si="8"/>
        <v>64.622116758522154</v>
      </c>
      <c r="U8" s="7">
        <f t="shared" si="9"/>
        <v>100.12211675852215</v>
      </c>
      <c r="V8" s="2" t="s">
        <v>12</v>
      </c>
    </row>
    <row r="9" spans="1:22" ht="19.95" customHeight="1" x14ac:dyDescent="0.25">
      <c r="A9" s="11">
        <v>8</v>
      </c>
      <c r="B9" s="2" t="s">
        <v>18</v>
      </c>
      <c r="C9" s="11">
        <v>11</v>
      </c>
      <c r="D9" s="11">
        <v>15</v>
      </c>
      <c r="E9" s="3">
        <f t="shared" si="0"/>
        <v>22.5</v>
      </c>
      <c r="F9" s="11">
        <v>13</v>
      </c>
      <c r="G9" s="3">
        <f t="shared" si="1"/>
        <v>26</v>
      </c>
      <c r="H9" s="4">
        <f t="shared" si="2"/>
        <v>59.5</v>
      </c>
      <c r="I9" s="11">
        <v>1.9</v>
      </c>
      <c r="J9" s="11">
        <v>3</v>
      </c>
      <c r="K9" s="11">
        <f t="shared" si="3"/>
        <v>4.5</v>
      </c>
      <c r="L9" s="11">
        <v>4</v>
      </c>
      <c r="M9" s="11">
        <f t="shared" si="4"/>
        <v>8</v>
      </c>
      <c r="N9" s="11">
        <v>3.7</v>
      </c>
      <c r="O9" s="11">
        <f t="shared" si="5"/>
        <v>5.5500000000000007</v>
      </c>
      <c r="P9" s="11">
        <v>1.2</v>
      </c>
      <c r="Q9" s="11">
        <f t="shared" si="6"/>
        <v>2.4</v>
      </c>
      <c r="R9" s="5">
        <f t="shared" si="7"/>
        <v>22.35</v>
      </c>
      <c r="S9" s="11">
        <v>1.3324147785262299</v>
      </c>
      <c r="T9" s="6">
        <f t="shared" si="8"/>
        <v>29.779470300061242</v>
      </c>
      <c r="U9" s="7">
        <f t="shared" si="9"/>
        <v>89.279470300061234</v>
      </c>
      <c r="V9" s="2" t="s">
        <v>18</v>
      </c>
    </row>
    <row r="10" spans="1:22" ht="19.95" customHeight="1" x14ac:dyDescent="0.25">
      <c r="A10" s="11">
        <v>9</v>
      </c>
      <c r="B10" s="2" t="s">
        <v>13</v>
      </c>
      <c r="C10" s="11">
        <v>10</v>
      </c>
      <c r="D10" s="11">
        <v>9</v>
      </c>
      <c r="E10" s="3">
        <f t="shared" si="0"/>
        <v>13.5</v>
      </c>
      <c r="F10" s="11">
        <v>14</v>
      </c>
      <c r="G10" s="3">
        <f t="shared" si="1"/>
        <v>28</v>
      </c>
      <c r="H10" s="4">
        <f t="shared" si="2"/>
        <v>51.5</v>
      </c>
      <c r="I10" s="11">
        <v>2.2000000000000002</v>
      </c>
      <c r="J10" s="11">
        <v>2</v>
      </c>
      <c r="K10" s="11">
        <f t="shared" si="3"/>
        <v>3</v>
      </c>
      <c r="L10" s="11">
        <v>5</v>
      </c>
      <c r="M10" s="11">
        <f t="shared" si="4"/>
        <v>10</v>
      </c>
      <c r="N10" s="11">
        <v>5.3</v>
      </c>
      <c r="O10" s="11">
        <f t="shared" si="5"/>
        <v>7.9499999999999993</v>
      </c>
      <c r="P10" s="11">
        <v>1.3</v>
      </c>
      <c r="Q10" s="11">
        <f t="shared" si="6"/>
        <v>2.6</v>
      </c>
      <c r="R10" s="5">
        <f t="shared" si="7"/>
        <v>25.75</v>
      </c>
      <c r="S10" s="11">
        <v>1.3324147785262299</v>
      </c>
      <c r="T10" s="6">
        <f t="shared" si="8"/>
        <v>34.309680547050419</v>
      </c>
      <c r="U10" s="7">
        <f t="shared" si="9"/>
        <v>85.809680547050419</v>
      </c>
      <c r="V10" s="2" t="s">
        <v>13</v>
      </c>
    </row>
    <row r="11" spans="1:22" ht="19.95" customHeight="1" x14ac:dyDescent="0.25">
      <c r="A11" s="11">
        <v>10</v>
      </c>
      <c r="B11" s="2" t="s">
        <v>25</v>
      </c>
      <c r="C11" s="11">
        <v>10</v>
      </c>
      <c r="D11" s="11">
        <v>12</v>
      </c>
      <c r="E11" s="3">
        <f t="shared" si="0"/>
        <v>18</v>
      </c>
      <c r="F11" s="11">
        <v>12</v>
      </c>
      <c r="G11" s="3">
        <f t="shared" si="1"/>
        <v>24</v>
      </c>
      <c r="H11" s="4">
        <f t="shared" si="2"/>
        <v>52</v>
      </c>
      <c r="I11" s="11">
        <v>1.8</v>
      </c>
      <c r="J11" s="11">
        <v>3</v>
      </c>
      <c r="K11" s="11">
        <f t="shared" si="3"/>
        <v>4.5</v>
      </c>
      <c r="L11" s="11">
        <v>7</v>
      </c>
      <c r="M11" s="11">
        <f t="shared" si="4"/>
        <v>14</v>
      </c>
      <c r="N11" s="11">
        <v>2.6</v>
      </c>
      <c r="O11" s="11">
        <f t="shared" si="5"/>
        <v>3.9000000000000004</v>
      </c>
      <c r="P11" s="11">
        <v>0</v>
      </c>
      <c r="Q11" s="11">
        <f t="shared" si="6"/>
        <v>0</v>
      </c>
      <c r="R11" s="5">
        <f t="shared" si="7"/>
        <v>24.200000000000003</v>
      </c>
      <c r="S11" s="11">
        <v>1.3324147785262299</v>
      </c>
      <c r="T11" s="6">
        <f t="shared" si="8"/>
        <v>32.244437640334766</v>
      </c>
      <c r="U11" s="7">
        <f t="shared" si="9"/>
        <v>84.244437640334766</v>
      </c>
      <c r="V11" s="2" t="s">
        <v>25</v>
      </c>
    </row>
    <row r="12" spans="1:22" ht="19.95" customHeight="1" x14ac:dyDescent="0.25">
      <c r="A12" s="11">
        <v>11</v>
      </c>
      <c r="B12" s="2" t="s">
        <v>24</v>
      </c>
      <c r="C12" s="11">
        <v>13</v>
      </c>
      <c r="D12" s="11">
        <v>8</v>
      </c>
      <c r="E12" s="3">
        <f t="shared" si="0"/>
        <v>12</v>
      </c>
      <c r="F12" s="11">
        <v>10</v>
      </c>
      <c r="G12" s="3">
        <f t="shared" si="1"/>
        <v>20</v>
      </c>
      <c r="H12" s="4">
        <f t="shared" si="2"/>
        <v>45</v>
      </c>
      <c r="I12" s="11">
        <v>0</v>
      </c>
      <c r="J12" s="11">
        <v>10</v>
      </c>
      <c r="K12" s="11">
        <f t="shared" si="3"/>
        <v>15</v>
      </c>
      <c r="L12" s="11">
        <v>4</v>
      </c>
      <c r="M12" s="11">
        <f t="shared" si="4"/>
        <v>8</v>
      </c>
      <c r="N12" s="11">
        <v>1.3</v>
      </c>
      <c r="O12" s="11">
        <f t="shared" si="5"/>
        <v>1.9500000000000002</v>
      </c>
      <c r="P12" s="11">
        <v>1</v>
      </c>
      <c r="Q12" s="11">
        <f t="shared" si="6"/>
        <v>2</v>
      </c>
      <c r="R12" s="5">
        <f t="shared" si="7"/>
        <v>26.95</v>
      </c>
      <c r="S12" s="11">
        <v>1.3324147785262299</v>
      </c>
      <c r="T12" s="6">
        <f t="shared" si="8"/>
        <v>35.908578281281898</v>
      </c>
      <c r="U12" s="7">
        <f t="shared" si="9"/>
        <v>80.908578281281905</v>
      </c>
      <c r="V12" s="2" t="s">
        <v>24</v>
      </c>
    </row>
    <row r="13" spans="1:22" ht="19.95" customHeight="1" x14ac:dyDescent="0.25">
      <c r="A13" s="11">
        <v>12</v>
      </c>
      <c r="B13" s="2" t="s">
        <v>14</v>
      </c>
      <c r="C13" s="11">
        <v>9</v>
      </c>
      <c r="D13" s="11">
        <v>10</v>
      </c>
      <c r="E13" s="3">
        <f t="shared" si="0"/>
        <v>15</v>
      </c>
      <c r="F13" s="11">
        <v>2</v>
      </c>
      <c r="G13" s="3">
        <f t="shared" si="1"/>
        <v>4</v>
      </c>
      <c r="H13" s="4">
        <f t="shared" si="2"/>
        <v>28</v>
      </c>
      <c r="I13" s="11">
        <v>11</v>
      </c>
      <c r="J13" s="11">
        <v>1</v>
      </c>
      <c r="K13" s="11">
        <f t="shared" si="3"/>
        <v>1.5</v>
      </c>
      <c r="L13" s="11">
        <v>3</v>
      </c>
      <c r="M13" s="11">
        <f t="shared" si="4"/>
        <v>6</v>
      </c>
      <c r="N13" s="11">
        <v>8.3000000000000007</v>
      </c>
      <c r="O13" s="11">
        <f t="shared" si="5"/>
        <v>12.450000000000001</v>
      </c>
      <c r="P13" s="11">
        <v>4.2</v>
      </c>
      <c r="Q13" s="11">
        <f t="shared" si="6"/>
        <v>8.4</v>
      </c>
      <c r="R13" s="5">
        <f t="shared" si="7"/>
        <v>39.35</v>
      </c>
      <c r="S13" s="11">
        <v>1.3324147785262299</v>
      </c>
      <c r="T13" s="6">
        <f t="shared" si="8"/>
        <v>52.430521535007152</v>
      </c>
      <c r="U13" s="7">
        <f t="shared" si="9"/>
        <v>80.430521535007159</v>
      </c>
      <c r="V13" s="2" t="s">
        <v>14</v>
      </c>
    </row>
    <row r="14" spans="1:22" ht="19.95" customHeight="1" x14ac:dyDescent="0.25">
      <c r="A14" s="11">
        <v>13</v>
      </c>
      <c r="B14" s="2" t="s">
        <v>19</v>
      </c>
      <c r="C14" s="11">
        <v>11</v>
      </c>
      <c r="D14" s="11">
        <v>8</v>
      </c>
      <c r="E14" s="3">
        <f t="shared" si="0"/>
        <v>12</v>
      </c>
      <c r="F14" s="11">
        <v>6</v>
      </c>
      <c r="G14" s="3">
        <f t="shared" si="1"/>
        <v>12</v>
      </c>
      <c r="H14" s="4">
        <f t="shared" si="2"/>
        <v>35</v>
      </c>
      <c r="I14" s="11">
        <v>9.6</v>
      </c>
      <c r="J14" s="11">
        <v>3</v>
      </c>
      <c r="K14" s="11">
        <f t="shared" si="3"/>
        <v>4.5</v>
      </c>
      <c r="L14" s="11">
        <v>3</v>
      </c>
      <c r="M14" s="11">
        <f t="shared" si="4"/>
        <v>6</v>
      </c>
      <c r="N14" s="11">
        <v>2.2000000000000002</v>
      </c>
      <c r="O14" s="11">
        <f t="shared" si="5"/>
        <v>3.3000000000000003</v>
      </c>
      <c r="P14" s="11">
        <v>4.4000000000000004</v>
      </c>
      <c r="Q14" s="11">
        <f t="shared" si="6"/>
        <v>8.8000000000000007</v>
      </c>
      <c r="R14" s="5">
        <f t="shared" si="7"/>
        <v>32.200000000000003</v>
      </c>
      <c r="S14" s="11">
        <v>1.3324147785262299</v>
      </c>
      <c r="T14" s="6">
        <f t="shared" si="8"/>
        <v>42.903755868544607</v>
      </c>
      <c r="U14" s="7">
        <f t="shared" si="9"/>
        <v>77.903755868544607</v>
      </c>
      <c r="V14" s="2" t="s">
        <v>19</v>
      </c>
    </row>
    <row r="15" spans="1:22" ht="19.95" customHeight="1" x14ac:dyDescent="0.25">
      <c r="A15" s="11">
        <v>14</v>
      </c>
      <c r="B15" s="2" t="s">
        <v>20</v>
      </c>
      <c r="C15" s="11">
        <v>10</v>
      </c>
      <c r="D15" s="11">
        <v>9</v>
      </c>
      <c r="E15" s="3">
        <f t="shared" si="0"/>
        <v>13.5</v>
      </c>
      <c r="F15" s="11">
        <v>14</v>
      </c>
      <c r="G15" s="3">
        <f t="shared" si="1"/>
        <v>28</v>
      </c>
      <c r="H15" s="4">
        <f t="shared" si="2"/>
        <v>51.5</v>
      </c>
      <c r="I15" s="11">
        <v>2.6</v>
      </c>
      <c r="J15" s="11">
        <v>4</v>
      </c>
      <c r="K15" s="11">
        <f t="shared" si="3"/>
        <v>6</v>
      </c>
      <c r="L15" s="11">
        <v>1</v>
      </c>
      <c r="M15" s="11">
        <f t="shared" si="4"/>
        <v>2</v>
      </c>
      <c r="N15" s="11">
        <v>2.2000000000000002</v>
      </c>
      <c r="O15" s="11">
        <f t="shared" si="5"/>
        <v>3.3000000000000003</v>
      </c>
      <c r="P15" s="11">
        <v>1.9</v>
      </c>
      <c r="Q15" s="11">
        <f t="shared" si="6"/>
        <v>3.8</v>
      </c>
      <c r="R15" s="5">
        <f t="shared" si="7"/>
        <v>17.7</v>
      </c>
      <c r="S15" s="11">
        <v>1.3324147785262299</v>
      </c>
      <c r="T15" s="6">
        <f t="shared" si="8"/>
        <v>23.583741579914268</v>
      </c>
      <c r="U15" s="7">
        <f t="shared" si="9"/>
        <v>75.08374157991426</v>
      </c>
      <c r="V15" s="2" t="s">
        <v>20</v>
      </c>
    </row>
    <row r="16" spans="1:22" ht="19.95" customHeight="1" x14ac:dyDescent="0.25">
      <c r="A16" s="11">
        <v>15</v>
      </c>
      <c r="B16" s="2" t="s">
        <v>9</v>
      </c>
      <c r="C16" s="11">
        <v>7</v>
      </c>
      <c r="D16" s="11">
        <v>9</v>
      </c>
      <c r="E16" s="3">
        <f t="shared" si="0"/>
        <v>13.5</v>
      </c>
      <c r="F16" s="11">
        <v>11</v>
      </c>
      <c r="G16" s="3">
        <f t="shared" si="1"/>
        <v>22</v>
      </c>
      <c r="H16" s="4">
        <f t="shared" si="2"/>
        <v>42.5</v>
      </c>
      <c r="I16" s="11">
        <v>9.1</v>
      </c>
      <c r="J16" s="11">
        <v>0</v>
      </c>
      <c r="K16" s="11">
        <f t="shared" si="3"/>
        <v>0</v>
      </c>
      <c r="L16" s="11">
        <v>2</v>
      </c>
      <c r="M16" s="11">
        <f t="shared" si="4"/>
        <v>4</v>
      </c>
      <c r="N16" s="11">
        <v>4.8</v>
      </c>
      <c r="O16" s="11">
        <f t="shared" si="5"/>
        <v>7.1999999999999993</v>
      </c>
      <c r="P16" s="11">
        <v>2</v>
      </c>
      <c r="Q16" s="11">
        <f t="shared" si="6"/>
        <v>4</v>
      </c>
      <c r="R16" s="5">
        <f t="shared" si="7"/>
        <v>24.299999999999997</v>
      </c>
      <c r="S16" s="11">
        <v>1.3324147785262299</v>
      </c>
      <c r="T16" s="6">
        <f t="shared" si="8"/>
        <v>32.37767911818738</v>
      </c>
      <c r="U16" s="7">
        <f t="shared" si="9"/>
        <v>74.877679118187388</v>
      </c>
      <c r="V16" s="2" t="s">
        <v>9</v>
      </c>
    </row>
    <row r="17" spans="1:22" ht="19.95" customHeight="1" x14ac:dyDescent="0.25">
      <c r="A17" s="11">
        <v>16</v>
      </c>
      <c r="B17" s="2" t="s">
        <v>10</v>
      </c>
      <c r="C17" s="11">
        <v>8</v>
      </c>
      <c r="D17" s="11">
        <v>9</v>
      </c>
      <c r="E17" s="3">
        <f t="shared" si="0"/>
        <v>13.5</v>
      </c>
      <c r="F17" s="11">
        <v>8</v>
      </c>
      <c r="G17" s="3">
        <f t="shared" si="1"/>
        <v>16</v>
      </c>
      <c r="H17" s="4">
        <f t="shared" si="2"/>
        <v>37.5</v>
      </c>
      <c r="I17" s="11">
        <v>0</v>
      </c>
      <c r="J17" s="11">
        <v>4</v>
      </c>
      <c r="K17" s="11">
        <f t="shared" si="3"/>
        <v>6</v>
      </c>
      <c r="L17" s="11">
        <v>4</v>
      </c>
      <c r="M17" s="11">
        <f t="shared" si="4"/>
        <v>8</v>
      </c>
      <c r="N17" s="11">
        <v>1.1000000000000001</v>
      </c>
      <c r="O17" s="11">
        <f t="shared" si="5"/>
        <v>1.6500000000000001</v>
      </c>
      <c r="P17" s="11">
        <v>2.1</v>
      </c>
      <c r="Q17" s="11">
        <f t="shared" si="6"/>
        <v>4.2</v>
      </c>
      <c r="R17" s="5">
        <f t="shared" si="7"/>
        <v>19.850000000000001</v>
      </c>
      <c r="S17" s="11">
        <v>1.3324147785262299</v>
      </c>
      <c r="T17" s="6">
        <f t="shared" si="8"/>
        <v>26.448433353745667</v>
      </c>
      <c r="U17" s="7">
        <f t="shared" si="9"/>
        <v>63.948433353745671</v>
      </c>
      <c r="V17" s="2" t="s">
        <v>10</v>
      </c>
    </row>
    <row r="18" spans="1:22" ht="19.95" customHeight="1" x14ac:dyDescent="0.25">
      <c r="A18" s="11">
        <v>17</v>
      </c>
      <c r="B18" s="2" t="s">
        <v>27</v>
      </c>
      <c r="C18" s="11">
        <v>12</v>
      </c>
      <c r="D18" s="11">
        <v>9</v>
      </c>
      <c r="E18" s="3">
        <f t="shared" si="0"/>
        <v>13.5</v>
      </c>
      <c r="F18" s="11">
        <v>1</v>
      </c>
      <c r="G18" s="3">
        <f t="shared" si="1"/>
        <v>2</v>
      </c>
      <c r="H18" s="4">
        <f t="shared" si="2"/>
        <v>27.5</v>
      </c>
      <c r="I18" s="11">
        <v>0</v>
      </c>
      <c r="J18" s="11">
        <v>2</v>
      </c>
      <c r="K18" s="11">
        <f t="shared" si="3"/>
        <v>3</v>
      </c>
      <c r="L18" s="11">
        <v>4</v>
      </c>
      <c r="M18" s="11">
        <f t="shared" si="4"/>
        <v>8</v>
      </c>
      <c r="N18" s="11">
        <v>1.5</v>
      </c>
      <c r="O18" s="11">
        <f t="shared" si="5"/>
        <v>2.25</v>
      </c>
      <c r="P18" s="11">
        <v>6.8</v>
      </c>
      <c r="Q18" s="11">
        <f t="shared" si="6"/>
        <v>13.6</v>
      </c>
      <c r="R18" s="5">
        <f t="shared" si="7"/>
        <v>26.85</v>
      </c>
      <c r="S18" s="11">
        <v>1.3324147785262299</v>
      </c>
      <c r="T18" s="6">
        <f t="shared" si="8"/>
        <v>35.775336803429276</v>
      </c>
      <c r="U18" s="7">
        <f t="shared" si="9"/>
        <v>63.275336803429276</v>
      </c>
      <c r="V18" s="2" t="s">
        <v>27</v>
      </c>
    </row>
    <row r="19" spans="1:22" ht="19.95" customHeight="1" x14ac:dyDescent="0.25">
      <c r="A19" s="11">
        <v>18</v>
      </c>
      <c r="B19" s="8" t="s">
        <v>40</v>
      </c>
      <c r="C19" s="11">
        <v>6</v>
      </c>
      <c r="D19" s="11">
        <v>3</v>
      </c>
      <c r="E19" s="3">
        <f t="shared" si="0"/>
        <v>4.5</v>
      </c>
      <c r="F19" s="11">
        <v>1</v>
      </c>
      <c r="G19" s="3">
        <f t="shared" si="1"/>
        <v>2</v>
      </c>
      <c r="H19" s="4">
        <f t="shared" si="2"/>
        <v>12.5</v>
      </c>
      <c r="I19" s="11">
        <v>3.5</v>
      </c>
      <c r="J19" s="11">
        <v>3</v>
      </c>
      <c r="K19" s="11">
        <f t="shared" si="3"/>
        <v>4.5</v>
      </c>
      <c r="L19" s="11">
        <v>2</v>
      </c>
      <c r="M19" s="11">
        <f t="shared" si="4"/>
        <v>4</v>
      </c>
      <c r="N19" s="11">
        <v>7.9</v>
      </c>
      <c r="O19" s="11">
        <f t="shared" si="5"/>
        <v>11.850000000000001</v>
      </c>
      <c r="P19" s="11">
        <v>5.3</v>
      </c>
      <c r="Q19" s="11">
        <f t="shared" si="6"/>
        <v>10.6</v>
      </c>
      <c r="R19" s="5">
        <f t="shared" si="7"/>
        <v>34.450000000000003</v>
      </c>
      <c r="S19" s="11">
        <v>1.3324147785262299</v>
      </c>
      <c r="T19" s="6">
        <f t="shared" si="8"/>
        <v>45.901689120228625</v>
      </c>
      <c r="U19" s="7">
        <f t="shared" si="9"/>
        <v>58.401689120228625</v>
      </c>
      <c r="V19" s="8" t="s">
        <v>40</v>
      </c>
    </row>
    <row r="20" spans="1:22" ht="19.95" customHeight="1" x14ac:dyDescent="0.25">
      <c r="A20" s="11">
        <v>19</v>
      </c>
      <c r="B20" s="2" t="s">
        <v>22</v>
      </c>
      <c r="C20" s="11">
        <v>6</v>
      </c>
      <c r="D20" s="11">
        <v>7</v>
      </c>
      <c r="E20" s="3">
        <f t="shared" si="0"/>
        <v>10.5</v>
      </c>
      <c r="F20" s="11">
        <v>10</v>
      </c>
      <c r="G20" s="3">
        <f t="shared" si="1"/>
        <v>20</v>
      </c>
      <c r="H20" s="4">
        <f t="shared" si="2"/>
        <v>36.5</v>
      </c>
      <c r="I20" s="11">
        <v>1.7</v>
      </c>
      <c r="J20" s="11">
        <v>2</v>
      </c>
      <c r="K20" s="11">
        <f t="shared" si="3"/>
        <v>3</v>
      </c>
      <c r="L20" s="11">
        <v>3</v>
      </c>
      <c r="M20" s="11">
        <f t="shared" si="4"/>
        <v>6</v>
      </c>
      <c r="N20" s="11">
        <v>0</v>
      </c>
      <c r="O20" s="11">
        <f t="shared" si="5"/>
        <v>0</v>
      </c>
      <c r="P20" s="11">
        <v>2.2999999999999998</v>
      </c>
      <c r="Q20" s="11">
        <f t="shared" si="6"/>
        <v>4.5999999999999996</v>
      </c>
      <c r="R20" s="5">
        <f t="shared" si="7"/>
        <v>15.299999999999999</v>
      </c>
      <c r="S20" s="11">
        <v>1.3324147785262299</v>
      </c>
      <c r="T20" s="6">
        <f t="shared" si="8"/>
        <v>20.385946111451315</v>
      </c>
      <c r="U20" s="7">
        <f t="shared" si="9"/>
        <v>56.885946111451318</v>
      </c>
      <c r="V20" s="2" t="s">
        <v>22</v>
      </c>
    </row>
    <row r="21" spans="1:22" ht="19.95" customHeight="1" x14ac:dyDescent="0.25">
      <c r="A21" s="11">
        <v>20</v>
      </c>
      <c r="B21" s="2" t="s">
        <v>41</v>
      </c>
      <c r="C21" s="11">
        <v>8</v>
      </c>
      <c r="D21" s="11">
        <v>4</v>
      </c>
      <c r="E21" s="3">
        <f t="shared" si="0"/>
        <v>6</v>
      </c>
      <c r="F21" s="11">
        <v>3</v>
      </c>
      <c r="G21" s="3">
        <f t="shared" si="1"/>
        <v>6</v>
      </c>
      <c r="H21" s="4">
        <f t="shared" si="2"/>
        <v>20</v>
      </c>
      <c r="I21" s="11">
        <v>0</v>
      </c>
      <c r="J21" s="11">
        <v>5</v>
      </c>
      <c r="K21" s="11">
        <f t="shared" si="3"/>
        <v>7.5</v>
      </c>
      <c r="L21" s="11">
        <v>1</v>
      </c>
      <c r="M21" s="11">
        <f t="shared" si="4"/>
        <v>2</v>
      </c>
      <c r="N21" s="11">
        <v>1</v>
      </c>
      <c r="O21" s="11">
        <f t="shared" si="5"/>
        <v>1.5</v>
      </c>
      <c r="P21" s="11">
        <v>8</v>
      </c>
      <c r="Q21" s="11">
        <f t="shared" si="6"/>
        <v>16</v>
      </c>
      <c r="R21" s="5">
        <f t="shared" si="7"/>
        <v>27</v>
      </c>
      <c r="S21" s="11">
        <v>1.3324147785262299</v>
      </c>
      <c r="T21" s="6">
        <f t="shared" si="8"/>
        <v>35.975199020208208</v>
      </c>
      <c r="U21" s="7">
        <f t="shared" si="9"/>
        <v>55.975199020208208</v>
      </c>
      <c r="V21" s="2" t="s">
        <v>41</v>
      </c>
    </row>
    <row r="22" spans="1:22" ht="19.95" customHeight="1" x14ac:dyDescent="0.25">
      <c r="A22" s="11">
        <v>21</v>
      </c>
      <c r="B22" s="8" t="s">
        <v>43</v>
      </c>
      <c r="C22" s="11">
        <v>7</v>
      </c>
      <c r="D22" s="11">
        <v>5</v>
      </c>
      <c r="E22" s="3">
        <f t="shared" si="0"/>
        <v>7.5</v>
      </c>
      <c r="F22" s="11">
        <v>8</v>
      </c>
      <c r="G22" s="3">
        <f t="shared" si="1"/>
        <v>16</v>
      </c>
      <c r="H22" s="4">
        <f t="shared" si="2"/>
        <v>30.5</v>
      </c>
      <c r="I22" s="11">
        <v>0</v>
      </c>
      <c r="J22" s="11">
        <v>1</v>
      </c>
      <c r="K22" s="11">
        <f t="shared" si="3"/>
        <v>1.5</v>
      </c>
      <c r="L22" s="11">
        <v>1</v>
      </c>
      <c r="M22" s="11">
        <f t="shared" si="4"/>
        <v>2</v>
      </c>
      <c r="N22" s="11">
        <v>1</v>
      </c>
      <c r="O22" s="11">
        <f t="shared" si="5"/>
        <v>1.5</v>
      </c>
      <c r="P22" s="11">
        <v>5.3</v>
      </c>
      <c r="Q22" s="11">
        <f t="shared" si="6"/>
        <v>10.6</v>
      </c>
      <c r="R22" s="5">
        <f t="shared" si="7"/>
        <v>15.6</v>
      </c>
      <c r="S22" s="11">
        <v>1.3324147785262299</v>
      </c>
      <c r="T22" s="6">
        <f t="shared" si="8"/>
        <v>20.785670545009186</v>
      </c>
      <c r="U22" s="7">
        <f t="shared" si="9"/>
        <v>51.285670545009182</v>
      </c>
      <c r="V22" s="8" t="s">
        <v>43</v>
      </c>
    </row>
    <row r="23" spans="1:22" ht="19.95" customHeight="1" x14ac:dyDescent="0.25">
      <c r="A23" s="11">
        <v>22</v>
      </c>
      <c r="B23" s="8" t="s">
        <v>44</v>
      </c>
      <c r="C23" s="11">
        <v>6</v>
      </c>
      <c r="D23" s="11">
        <v>7</v>
      </c>
      <c r="E23" s="3">
        <f t="shared" si="0"/>
        <v>10.5</v>
      </c>
      <c r="F23" s="11">
        <v>5</v>
      </c>
      <c r="G23" s="3">
        <f t="shared" si="1"/>
        <v>10</v>
      </c>
      <c r="H23" s="4">
        <f t="shared" si="2"/>
        <v>26.5</v>
      </c>
      <c r="I23" s="11">
        <v>5.8</v>
      </c>
      <c r="J23" s="11">
        <v>1</v>
      </c>
      <c r="K23" s="11">
        <f t="shared" si="3"/>
        <v>1.5</v>
      </c>
      <c r="L23" s="11">
        <v>1</v>
      </c>
      <c r="M23" s="11">
        <f t="shared" si="4"/>
        <v>2</v>
      </c>
      <c r="N23" s="11">
        <v>1</v>
      </c>
      <c r="O23" s="11">
        <f t="shared" si="5"/>
        <v>1.5</v>
      </c>
      <c r="P23" s="11">
        <v>3.1</v>
      </c>
      <c r="Q23" s="11">
        <f t="shared" si="6"/>
        <v>6.2</v>
      </c>
      <c r="R23" s="5">
        <f t="shared" si="7"/>
        <v>17</v>
      </c>
      <c r="S23" s="11">
        <v>1.3324147785262299</v>
      </c>
      <c r="T23" s="6">
        <f t="shared" si="8"/>
        <v>22.651051234945907</v>
      </c>
      <c r="U23" s="7">
        <f t="shared" si="9"/>
        <v>49.151051234945911</v>
      </c>
      <c r="V23" s="8" t="s">
        <v>44</v>
      </c>
    </row>
    <row r="24" spans="1:22" ht="19.95" customHeight="1" x14ac:dyDescent="0.25">
      <c r="A24" s="11">
        <v>23</v>
      </c>
      <c r="B24" s="2" t="s">
        <v>47</v>
      </c>
      <c r="C24" s="11">
        <v>7</v>
      </c>
      <c r="D24" s="11">
        <v>7</v>
      </c>
      <c r="E24" s="3">
        <f t="shared" si="0"/>
        <v>10.5</v>
      </c>
      <c r="F24" s="11">
        <v>2</v>
      </c>
      <c r="G24" s="3">
        <f t="shared" si="1"/>
        <v>4</v>
      </c>
      <c r="H24" s="4">
        <f t="shared" si="2"/>
        <v>21.5</v>
      </c>
      <c r="I24" s="11">
        <v>0</v>
      </c>
      <c r="J24" s="11">
        <v>0</v>
      </c>
      <c r="K24" s="11">
        <f t="shared" si="3"/>
        <v>0</v>
      </c>
      <c r="L24" s="11">
        <v>2</v>
      </c>
      <c r="M24" s="11">
        <f t="shared" si="4"/>
        <v>4</v>
      </c>
      <c r="N24" s="11">
        <v>0</v>
      </c>
      <c r="O24" s="11">
        <f t="shared" si="5"/>
        <v>0</v>
      </c>
      <c r="P24" s="11">
        <v>7.2</v>
      </c>
      <c r="Q24" s="11">
        <f t="shared" si="6"/>
        <v>14.4</v>
      </c>
      <c r="R24" s="5">
        <f t="shared" si="7"/>
        <v>18.399999999999999</v>
      </c>
      <c r="S24" s="11">
        <v>1.3324147785262299</v>
      </c>
      <c r="T24" s="6">
        <f t="shared" si="8"/>
        <v>24.516431924882628</v>
      </c>
      <c r="U24" s="7">
        <f t="shared" si="9"/>
        <v>46.016431924882625</v>
      </c>
      <c r="V24" s="2" t="s">
        <v>47</v>
      </c>
    </row>
    <row r="25" spans="1:22" ht="19.95" customHeight="1" x14ac:dyDescent="0.25">
      <c r="A25" s="11">
        <v>24</v>
      </c>
      <c r="B25" s="2" t="s">
        <v>23</v>
      </c>
      <c r="C25" s="11">
        <v>8</v>
      </c>
      <c r="D25" s="11">
        <v>8</v>
      </c>
      <c r="E25" s="3">
        <f t="shared" si="0"/>
        <v>12</v>
      </c>
      <c r="F25" s="11">
        <v>3</v>
      </c>
      <c r="G25" s="3">
        <f t="shared" si="1"/>
        <v>6</v>
      </c>
      <c r="H25" s="4">
        <f t="shared" si="2"/>
        <v>26</v>
      </c>
      <c r="I25" s="11">
        <v>6.5</v>
      </c>
      <c r="J25" s="11">
        <v>3</v>
      </c>
      <c r="K25" s="11">
        <f t="shared" si="3"/>
        <v>4.5</v>
      </c>
      <c r="L25" s="11">
        <v>0</v>
      </c>
      <c r="M25" s="11">
        <f t="shared" si="4"/>
        <v>0</v>
      </c>
      <c r="N25" s="11">
        <v>0</v>
      </c>
      <c r="O25" s="11">
        <f t="shared" si="5"/>
        <v>0</v>
      </c>
      <c r="P25" s="11">
        <v>1.9</v>
      </c>
      <c r="Q25" s="11">
        <f t="shared" si="6"/>
        <v>3.8</v>
      </c>
      <c r="R25" s="5">
        <f t="shared" si="7"/>
        <v>14.8</v>
      </c>
      <c r="S25" s="11">
        <v>1.3324147785262299</v>
      </c>
      <c r="T25" s="6">
        <f t="shared" si="8"/>
        <v>19.719738722188204</v>
      </c>
      <c r="U25" s="7">
        <f t="shared" si="9"/>
        <v>45.719738722188204</v>
      </c>
      <c r="V25" s="2" t="s">
        <v>23</v>
      </c>
    </row>
    <row r="26" spans="1:22" ht="19.95" customHeight="1" x14ac:dyDescent="0.25">
      <c r="A26" s="11">
        <v>25</v>
      </c>
      <c r="B26" s="2" t="s">
        <v>30</v>
      </c>
      <c r="C26" s="11">
        <v>1</v>
      </c>
      <c r="D26" s="11">
        <v>5</v>
      </c>
      <c r="E26" s="3">
        <f t="shared" si="0"/>
        <v>7.5</v>
      </c>
      <c r="F26" s="11">
        <v>2</v>
      </c>
      <c r="G26" s="3">
        <f t="shared" si="1"/>
        <v>4</v>
      </c>
      <c r="H26" s="4">
        <f t="shared" si="2"/>
        <v>12.5</v>
      </c>
      <c r="I26" s="11">
        <v>2.4</v>
      </c>
      <c r="J26" s="11">
        <v>1</v>
      </c>
      <c r="K26" s="11">
        <f t="shared" si="3"/>
        <v>1.5</v>
      </c>
      <c r="L26" s="11">
        <v>1</v>
      </c>
      <c r="M26" s="11">
        <f t="shared" si="4"/>
        <v>2</v>
      </c>
      <c r="N26" s="11">
        <v>6.2</v>
      </c>
      <c r="O26" s="11">
        <f t="shared" si="5"/>
        <v>9.3000000000000007</v>
      </c>
      <c r="P26" s="11">
        <v>4.0999999999999996</v>
      </c>
      <c r="Q26" s="11">
        <f t="shared" si="6"/>
        <v>8.1999999999999993</v>
      </c>
      <c r="R26" s="5">
        <f t="shared" si="7"/>
        <v>23.4</v>
      </c>
      <c r="S26" s="11">
        <v>1.3324147785262299</v>
      </c>
      <c r="T26" s="6">
        <f t="shared" si="8"/>
        <v>31.178505817513777</v>
      </c>
      <c r="U26" s="7">
        <f t="shared" si="9"/>
        <v>43.678505817513781</v>
      </c>
      <c r="V26" s="2" t="s">
        <v>30</v>
      </c>
    </row>
    <row r="27" spans="1:22" ht="19.95" customHeight="1" x14ac:dyDescent="0.25">
      <c r="A27" s="11">
        <v>26</v>
      </c>
      <c r="B27" s="2" t="s">
        <v>29</v>
      </c>
      <c r="C27" s="11">
        <v>8</v>
      </c>
      <c r="D27" s="11">
        <v>5</v>
      </c>
      <c r="E27" s="3">
        <f t="shared" si="0"/>
        <v>7.5</v>
      </c>
      <c r="F27" s="11">
        <v>5</v>
      </c>
      <c r="G27" s="3">
        <f t="shared" si="1"/>
        <v>10</v>
      </c>
      <c r="H27" s="4">
        <f t="shared" si="2"/>
        <v>25.5</v>
      </c>
      <c r="I27" s="11">
        <v>2.2000000000000002</v>
      </c>
      <c r="J27" s="11">
        <v>3</v>
      </c>
      <c r="K27" s="11">
        <f t="shared" si="3"/>
        <v>4.5</v>
      </c>
      <c r="L27" s="11">
        <v>2</v>
      </c>
      <c r="M27" s="11">
        <f t="shared" si="4"/>
        <v>4</v>
      </c>
      <c r="N27" s="11">
        <v>1.1000000000000001</v>
      </c>
      <c r="O27" s="11">
        <f t="shared" si="5"/>
        <v>1.6500000000000001</v>
      </c>
      <c r="P27" s="11">
        <v>0</v>
      </c>
      <c r="Q27" s="11">
        <f t="shared" si="6"/>
        <v>0</v>
      </c>
      <c r="R27" s="5">
        <f t="shared" si="7"/>
        <v>12.35</v>
      </c>
      <c r="S27" s="11">
        <v>1.3324147785262299</v>
      </c>
      <c r="T27" s="6">
        <f t="shared" si="8"/>
        <v>16.45532251479894</v>
      </c>
      <c r="U27" s="7">
        <f t="shared" si="9"/>
        <v>41.955322514798937</v>
      </c>
      <c r="V27" s="2" t="s">
        <v>29</v>
      </c>
    </row>
    <row r="28" spans="1:22" ht="19.95" customHeight="1" x14ac:dyDescent="0.25">
      <c r="A28" s="11">
        <v>27</v>
      </c>
      <c r="B28" s="2" t="s">
        <v>28</v>
      </c>
      <c r="C28" s="11">
        <v>8</v>
      </c>
      <c r="D28" s="11">
        <v>6</v>
      </c>
      <c r="E28" s="3">
        <f t="shared" si="0"/>
        <v>9</v>
      </c>
      <c r="F28" s="11">
        <v>1</v>
      </c>
      <c r="G28" s="3">
        <f t="shared" si="1"/>
        <v>2</v>
      </c>
      <c r="H28" s="4">
        <f t="shared" si="2"/>
        <v>19</v>
      </c>
      <c r="I28" s="11">
        <v>0</v>
      </c>
      <c r="J28" s="11">
        <v>5</v>
      </c>
      <c r="K28" s="11">
        <f t="shared" si="3"/>
        <v>7.5</v>
      </c>
      <c r="L28" s="11">
        <v>2</v>
      </c>
      <c r="M28" s="11">
        <f t="shared" si="4"/>
        <v>4</v>
      </c>
      <c r="N28" s="11">
        <v>0</v>
      </c>
      <c r="O28" s="11">
        <f t="shared" si="5"/>
        <v>0</v>
      </c>
      <c r="P28" s="11">
        <v>2.8</v>
      </c>
      <c r="Q28" s="11">
        <f t="shared" si="6"/>
        <v>5.6</v>
      </c>
      <c r="R28" s="5">
        <f t="shared" si="7"/>
        <v>17.100000000000001</v>
      </c>
      <c r="S28" s="11">
        <v>1.3324147785262299</v>
      </c>
      <c r="T28" s="6">
        <f t="shared" si="8"/>
        <v>22.784292712798532</v>
      </c>
      <c r="U28" s="7">
        <f t="shared" si="9"/>
        <v>41.784292712798532</v>
      </c>
      <c r="V28" s="2" t="s">
        <v>28</v>
      </c>
    </row>
    <row r="29" spans="1:22" ht="19.95" customHeight="1" x14ac:dyDescent="0.25">
      <c r="A29" s="11">
        <v>28</v>
      </c>
      <c r="B29" s="2" t="s">
        <v>16</v>
      </c>
      <c r="C29" s="11">
        <v>5</v>
      </c>
      <c r="D29" s="11">
        <v>3</v>
      </c>
      <c r="E29" s="3">
        <f t="shared" si="0"/>
        <v>4.5</v>
      </c>
      <c r="F29" s="11">
        <v>4</v>
      </c>
      <c r="G29" s="3">
        <f t="shared" si="1"/>
        <v>8</v>
      </c>
      <c r="H29" s="4">
        <f t="shared" si="2"/>
        <v>17.5</v>
      </c>
      <c r="I29" s="11">
        <v>2.7</v>
      </c>
      <c r="J29" s="11">
        <v>2</v>
      </c>
      <c r="K29" s="11">
        <f t="shared" si="3"/>
        <v>3</v>
      </c>
      <c r="L29" s="11">
        <v>3</v>
      </c>
      <c r="M29" s="11">
        <f t="shared" si="4"/>
        <v>6</v>
      </c>
      <c r="N29" s="11">
        <v>0</v>
      </c>
      <c r="O29" s="11">
        <f t="shared" si="5"/>
        <v>0</v>
      </c>
      <c r="P29" s="11">
        <v>2.5</v>
      </c>
      <c r="Q29" s="11">
        <f t="shared" si="6"/>
        <v>5</v>
      </c>
      <c r="R29" s="5">
        <f t="shared" si="7"/>
        <v>16.7</v>
      </c>
      <c r="S29" s="11">
        <v>1.3324147785262299</v>
      </c>
      <c r="T29" s="6">
        <f t="shared" si="8"/>
        <v>22.251326801388039</v>
      </c>
      <c r="U29" s="7">
        <f t="shared" si="9"/>
        <v>39.751326801388039</v>
      </c>
      <c r="V29" s="2" t="s">
        <v>16</v>
      </c>
    </row>
    <row r="30" spans="1:22" ht="19.95" customHeight="1" x14ac:dyDescent="0.25">
      <c r="A30" s="11">
        <v>29</v>
      </c>
      <c r="B30" s="8" t="s">
        <v>35</v>
      </c>
      <c r="C30" s="11">
        <v>4</v>
      </c>
      <c r="D30" s="11">
        <v>5</v>
      </c>
      <c r="E30" s="3">
        <f t="shared" si="0"/>
        <v>7.5</v>
      </c>
      <c r="F30" s="11">
        <v>3</v>
      </c>
      <c r="G30" s="3">
        <f t="shared" si="1"/>
        <v>6</v>
      </c>
      <c r="H30" s="4">
        <f t="shared" si="2"/>
        <v>17.5</v>
      </c>
      <c r="I30" s="11">
        <v>3.2</v>
      </c>
      <c r="J30" s="11">
        <v>3</v>
      </c>
      <c r="K30" s="11">
        <f t="shared" si="3"/>
        <v>4.5</v>
      </c>
      <c r="L30" s="11">
        <v>1</v>
      </c>
      <c r="M30" s="11">
        <f t="shared" si="4"/>
        <v>2</v>
      </c>
      <c r="N30" s="11">
        <v>2.8</v>
      </c>
      <c r="O30" s="11">
        <f t="shared" si="5"/>
        <v>4.1999999999999993</v>
      </c>
      <c r="P30" s="11">
        <v>1.2</v>
      </c>
      <c r="Q30" s="11">
        <f t="shared" si="6"/>
        <v>2.4</v>
      </c>
      <c r="R30" s="5">
        <f t="shared" si="7"/>
        <v>16.299999999999997</v>
      </c>
      <c r="S30" s="11">
        <v>1.3324147785262299</v>
      </c>
      <c r="T30" s="6">
        <f t="shared" si="8"/>
        <v>21.718360889977543</v>
      </c>
      <c r="U30" s="7">
        <f t="shared" si="9"/>
        <v>39.218360889977546</v>
      </c>
      <c r="V30" s="8" t="s">
        <v>35</v>
      </c>
    </row>
    <row r="31" spans="1:22" ht="19.95" customHeight="1" x14ac:dyDescent="0.25">
      <c r="A31" s="11">
        <v>30</v>
      </c>
      <c r="B31" s="2" t="s">
        <v>21</v>
      </c>
      <c r="C31" s="11">
        <v>6</v>
      </c>
      <c r="D31" s="11">
        <v>6</v>
      </c>
      <c r="E31" s="3">
        <f t="shared" si="0"/>
        <v>9</v>
      </c>
      <c r="F31" s="11">
        <v>7</v>
      </c>
      <c r="G31" s="3">
        <f t="shared" si="1"/>
        <v>14</v>
      </c>
      <c r="H31" s="4">
        <f t="shared" si="2"/>
        <v>29</v>
      </c>
      <c r="I31" s="11">
        <v>0</v>
      </c>
      <c r="J31" s="11">
        <v>2</v>
      </c>
      <c r="K31" s="11">
        <f t="shared" si="3"/>
        <v>3</v>
      </c>
      <c r="L31" s="11">
        <v>2</v>
      </c>
      <c r="M31" s="11">
        <f t="shared" si="4"/>
        <v>4</v>
      </c>
      <c r="N31" s="11">
        <v>0</v>
      </c>
      <c r="O31" s="11">
        <f t="shared" si="5"/>
        <v>0</v>
      </c>
      <c r="P31" s="11">
        <v>0</v>
      </c>
      <c r="Q31" s="11">
        <f t="shared" si="6"/>
        <v>0</v>
      </c>
      <c r="R31" s="5">
        <f t="shared" si="7"/>
        <v>7</v>
      </c>
      <c r="S31" s="11">
        <v>1.3324147785262299</v>
      </c>
      <c r="T31" s="6">
        <f t="shared" si="8"/>
        <v>9.3269034496836092</v>
      </c>
      <c r="U31" s="7">
        <f t="shared" si="9"/>
        <v>38.326903449683613</v>
      </c>
      <c r="V31" s="2" t="s">
        <v>21</v>
      </c>
    </row>
    <row r="32" spans="1:22" ht="19.95" customHeight="1" x14ac:dyDescent="0.25">
      <c r="A32" s="11">
        <v>31</v>
      </c>
      <c r="B32" s="2" t="s">
        <v>50</v>
      </c>
      <c r="C32" s="11">
        <v>0</v>
      </c>
      <c r="D32" s="11">
        <v>11</v>
      </c>
      <c r="E32" s="3">
        <f t="shared" si="0"/>
        <v>16.5</v>
      </c>
      <c r="F32" s="11">
        <v>6</v>
      </c>
      <c r="G32" s="3">
        <f t="shared" si="1"/>
        <v>12</v>
      </c>
      <c r="H32" s="4">
        <f t="shared" si="2"/>
        <v>28.5</v>
      </c>
      <c r="I32" s="11"/>
      <c r="J32" s="11">
        <v>1</v>
      </c>
      <c r="K32" s="11">
        <f t="shared" si="3"/>
        <v>1.5</v>
      </c>
      <c r="L32" s="11">
        <v>1</v>
      </c>
      <c r="M32" s="11">
        <f t="shared" si="4"/>
        <v>2</v>
      </c>
      <c r="N32" s="11">
        <v>0</v>
      </c>
      <c r="O32" s="11">
        <f t="shared" si="5"/>
        <v>0</v>
      </c>
      <c r="P32" s="11">
        <v>1.1000000000000001</v>
      </c>
      <c r="Q32" s="11">
        <f t="shared" si="6"/>
        <v>2.2000000000000002</v>
      </c>
      <c r="R32" s="5">
        <f t="shared" si="7"/>
        <v>5.7</v>
      </c>
      <c r="S32" s="11">
        <v>1.3324147785262299</v>
      </c>
      <c r="T32" s="6">
        <f t="shared" si="8"/>
        <v>7.5947642375995104</v>
      </c>
      <c r="U32" s="7">
        <f t="shared" si="9"/>
        <v>36.094764237599513</v>
      </c>
      <c r="V32" s="2" t="s">
        <v>50</v>
      </c>
    </row>
    <row r="33" spans="1:22" ht="19.95" customHeight="1" x14ac:dyDescent="0.25">
      <c r="A33" s="11">
        <v>32</v>
      </c>
      <c r="B33" s="2" t="s">
        <v>26</v>
      </c>
      <c r="C33" s="11">
        <v>5</v>
      </c>
      <c r="D33" s="11">
        <v>3</v>
      </c>
      <c r="E33" s="3">
        <f t="shared" si="0"/>
        <v>4.5</v>
      </c>
      <c r="F33" s="11">
        <v>4</v>
      </c>
      <c r="G33" s="3">
        <f t="shared" si="1"/>
        <v>8</v>
      </c>
      <c r="H33" s="4">
        <f t="shared" si="2"/>
        <v>17.5</v>
      </c>
      <c r="I33" s="11">
        <v>4.5999999999999996</v>
      </c>
      <c r="J33" s="11">
        <v>3</v>
      </c>
      <c r="K33" s="11">
        <f t="shared" si="3"/>
        <v>4.5</v>
      </c>
      <c r="L33" s="11">
        <v>0</v>
      </c>
      <c r="M33" s="11">
        <f t="shared" si="4"/>
        <v>0</v>
      </c>
      <c r="N33" s="11">
        <v>1.6</v>
      </c>
      <c r="O33" s="11">
        <f t="shared" si="5"/>
        <v>2.4000000000000004</v>
      </c>
      <c r="P33" s="11">
        <v>0</v>
      </c>
      <c r="Q33" s="11">
        <f t="shared" si="6"/>
        <v>0</v>
      </c>
      <c r="R33" s="5">
        <f t="shared" si="7"/>
        <v>11.5</v>
      </c>
      <c r="S33" s="11">
        <v>1.3324147785262299</v>
      </c>
      <c r="T33" s="6">
        <f t="shared" si="8"/>
        <v>15.322769953051644</v>
      </c>
      <c r="U33" s="7">
        <f t="shared" si="9"/>
        <v>32.822769953051647</v>
      </c>
      <c r="V33" s="2" t="s">
        <v>26</v>
      </c>
    </row>
    <row r="34" spans="1:22" ht="19.95" customHeight="1" x14ac:dyDescent="0.25">
      <c r="A34" s="11">
        <v>33</v>
      </c>
      <c r="B34" s="8" t="s">
        <v>42</v>
      </c>
      <c r="C34" s="11">
        <v>3</v>
      </c>
      <c r="D34" s="11">
        <v>5</v>
      </c>
      <c r="E34" s="3">
        <f t="shared" si="0"/>
        <v>7.5</v>
      </c>
      <c r="F34" s="11">
        <v>1</v>
      </c>
      <c r="G34" s="3">
        <f t="shared" si="1"/>
        <v>2</v>
      </c>
      <c r="H34" s="4">
        <f t="shared" si="2"/>
        <v>12.5</v>
      </c>
      <c r="I34" s="11">
        <v>1.2</v>
      </c>
      <c r="J34" s="11">
        <v>1</v>
      </c>
      <c r="K34" s="11">
        <f t="shared" si="3"/>
        <v>1.5</v>
      </c>
      <c r="L34" s="11">
        <v>2</v>
      </c>
      <c r="M34" s="11">
        <f t="shared" si="4"/>
        <v>4</v>
      </c>
      <c r="N34" s="11">
        <v>3.4</v>
      </c>
      <c r="O34" s="11">
        <f t="shared" si="5"/>
        <v>5.0999999999999996</v>
      </c>
      <c r="P34" s="11">
        <v>0</v>
      </c>
      <c r="Q34" s="11">
        <f t="shared" si="6"/>
        <v>0</v>
      </c>
      <c r="R34" s="5">
        <f t="shared" si="7"/>
        <v>11.8</v>
      </c>
      <c r="S34" s="11">
        <v>1.3324147785262299</v>
      </c>
      <c r="T34" s="6">
        <f t="shared" si="8"/>
        <v>15.722494386609513</v>
      </c>
      <c r="U34" s="7">
        <f t="shared" si="9"/>
        <v>28.222494386609512</v>
      </c>
      <c r="V34" s="8" t="s">
        <v>42</v>
      </c>
    </row>
    <row r="35" spans="1:22" ht="19.95" customHeight="1" x14ac:dyDescent="0.25">
      <c r="A35" s="11">
        <v>34</v>
      </c>
      <c r="B35" s="8" t="s">
        <v>31</v>
      </c>
      <c r="C35" s="11">
        <v>2</v>
      </c>
      <c r="D35" s="11">
        <v>3</v>
      </c>
      <c r="E35" s="3">
        <f t="shared" si="0"/>
        <v>4.5</v>
      </c>
      <c r="F35" s="11">
        <v>2</v>
      </c>
      <c r="G35" s="3">
        <f t="shared" si="1"/>
        <v>4</v>
      </c>
      <c r="H35" s="4">
        <f t="shared" si="2"/>
        <v>10.5</v>
      </c>
      <c r="I35" s="11">
        <v>5.7</v>
      </c>
      <c r="J35" s="11">
        <v>0</v>
      </c>
      <c r="K35" s="11">
        <f t="shared" si="3"/>
        <v>0</v>
      </c>
      <c r="L35" s="11">
        <v>0</v>
      </c>
      <c r="M35" s="11">
        <f t="shared" si="4"/>
        <v>0</v>
      </c>
      <c r="N35" s="11">
        <v>3.4</v>
      </c>
      <c r="O35" s="11">
        <f t="shared" si="5"/>
        <v>5.0999999999999996</v>
      </c>
      <c r="P35" s="11">
        <v>0</v>
      </c>
      <c r="Q35" s="11">
        <f t="shared" si="6"/>
        <v>0</v>
      </c>
      <c r="R35" s="5">
        <f t="shared" si="7"/>
        <v>10.8</v>
      </c>
      <c r="S35" s="11">
        <v>1.3324147785262299</v>
      </c>
      <c r="T35" s="6">
        <f t="shared" si="8"/>
        <v>14.390079608083283</v>
      </c>
      <c r="U35" s="7">
        <f t="shared" si="9"/>
        <v>24.890079608083283</v>
      </c>
      <c r="V35" s="8" t="s">
        <v>31</v>
      </c>
    </row>
    <row r="36" spans="1:22" ht="19.95" customHeight="1" x14ac:dyDescent="0.25">
      <c r="A36" s="11">
        <v>35</v>
      </c>
      <c r="B36" s="2" t="s">
        <v>33</v>
      </c>
      <c r="C36" s="11">
        <v>5</v>
      </c>
      <c r="D36" s="11">
        <v>2</v>
      </c>
      <c r="E36" s="3">
        <f t="shared" si="0"/>
        <v>3</v>
      </c>
      <c r="F36" s="11">
        <v>4</v>
      </c>
      <c r="G36" s="3">
        <f t="shared" si="1"/>
        <v>8</v>
      </c>
      <c r="H36" s="4">
        <f t="shared" si="2"/>
        <v>16</v>
      </c>
      <c r="I36" s="11">
        <v>0</v>
      </c>
      <c r="J36" s="11">
        <v>3</v>
      </c>
      <c r="K36" s="11">
        <f t="shared" si="3"/>
        <v>4.5</v>
      </c>
      <c r="L36" s="11">
        <v>0</v>
      </c>
      <c r="M36" s="11">
        <f t="shared" si="4"/>
        <v>0</v>
      </c>
      <c r="N36" s="11">
        <v>0</v>
      </c>
      <c r="O36" s="11">
        <f t="shared" si="5"/>
        <v>0</v>
      </c>
      <c r="P36" s="11">
        <v>0</v>
      </c>
      <c r="Q36" s="11">
        <f t="shared" si="6"/>
        <v>0</v>
      </c>
      <c r="R36" s="5">
        <f t="shared" si="7"/>
        <v>4.5</v>
      </c>
      <c r="S36" s="11">
        <v>1.3324147785262299</v>
      </c>
      <c r="T36" s="6">
        <f t="shared" si="8"/>
        <v>5.9958665033680347</v>
      </c>
      <c r="U36" s="7">
        <f t="shared" si="9"/>
        <v>21.995866503368035</v>
      </c>
      <c r="V36" s="2" t="s">
        <v>33</v>
      </c>
    </row>
    <row r="37" spans="1:22" ht="19.95" customHeight="1" x14ac:dyDescent="0.25">
      <c r="A37" s="11">
        <v>36</v>
      </c>
      <c r="B37" s="2" t="s">
        <v>46</v>
      </c>
      <c r="C37" s="11">
        <v>2</v>
      </c>
      <c r="D37" s="11">
        <v>1</v>
      </c>
      <c r="E37" s="3">
        <f t="shared" si="0"/>
        <v>1.5</v>
      </c>
      <c r="F37" s="11">
        <v>0</v>
      </c>
      <c r="G37" s="3">
        <f t="shared" si="1"/>
        <v>0</v>
      </c>
      <c r="H37" s="4">
        <f t="shared" si="2"/>
        <v>3.5</v>
      </c>
      <c r="I37" s="11">
        <v>3.2</v>
      </c>
      <c r="J37" s="11">
        <v>1</v>
      </c>
      <c r="K37" s="11">
        <f t="shared" si="3"/>
        <v>1.5</v>
      </c>
      <c r="L37" s="11">
        <v>0</v>
      </c>
      <c r="M37" s="11">
        <f t="shared" si="4"/>
        <v>0</v>
      </c>
      <c r="N37" s="11">
        <v>0</v>
      </c>
      <c r="O37" s="11">
        <f t="shared" si="5"/>
        <v>0</v>
      </c>
      <c r="P37" s="11">
        <v>4.4000000000000004</v>
      </c>
      <c r="Q37" s="11">
        <f t="shared" si="6"/>
        <v>8.8000000000000007</v>
      </c>
      <c r="R37" s="5">
        <f t="shared" si="7"/>
        <v>13.5</v>
      </c>
      <c r="S37" s="11">
        <v>1.3324147785262299</v>
      </c>
      <c r="T37" s="6">
        <f t="shared" si="8"/>
        <v>17.987599510104104</v>
      </c>
      <c r="U37" s="7">
        <f t="shared" si="9"/>
        <v>21.487599510104104</v>
      </c>
      <c r="V37" s="2" t="s">
        <v>46</v>
      </c>
    </row>
    <row r="38" spans="1:22" ht="19.95" customHeight="1" x14ac:dyDescent="0.25">
      <c r="A38" s="11">
        <v>37</v>
      </c>
      <c r="B38" s="2" t="s">
        <v>37</v>
      </c>
      <c r="C38" s="11">
        <v>2</v>
      </c>
      <c r="D38" s="11">
        <v>0</v>
      </c>
      <c r="E38" s="3">
        <f t="shared" si="0"/>
        <v>0</v>
      </c>
      <c r="F38" s="11">
        <v>3</v>
      </c>
      <c r="G38" s="3">
        <f t="shared" si="1"/>
        <v>6</v>
      </c>
      <c r="H38" s="4">
        <f t="shared" si="2"/>
        <v>8</v>
      </c>
      <c r="I38" s="11">
        <v>6</v>
      </c>
      <c r="J38" s="11">
        <v>2</v>
      </c>
      <c r="K38" s="11">
        <f t="shared" si="3"/>
        <v>3</v>
      </c>
      <c r="L38" s="11">
        <v>0</v>
      </c>
      <c r="M38" s="11">
        <f t="shared" si="4"/>
        <v>0</v>
      </c>
      <c r="N38" s="11">
        <v>0</v>
      </c>
      <c r="O38" s="11">
        <f t="shared" si="5"/>
        <v>0</v>
      </c>
      <c r="P38" s="11">
        <v>0</v>
      </c>
      <c r="Q38" s="11">
        <f t="shared" si="6"/>
        <v>0</v>
      </c>
      <c r="R38" s="5">
        <f t="shared" si="7"/>
        <v>9</v>
      </c>
      <c r="S38" s="11">
        <v>1.3324147785262299</v>
      </c>
      <c r="T38" s="6">
        <f t="shared" si="8"/>
        <v>11.991733006736069</v>
      </c>
      <c r="U38" s="7">
        <f t="shared" si="9"/>
        <v>19.991733006736069</v>
      </c>
      <c r="V38" s="2" t="s">
        <v>37</v>
      </c>
    </row>
    <row r="39" spans="1:22" ht="19.95" customHeight="1" x14ac:dyDescent="0.25">
      <c r="A39" s="11">
        <v>38</v>
      </c>
      <c r="B39" s="8" t="s">
        <v>36</v>
      </c>
      <c r="C39" s="11">
        <v>5</v>
      </c>
      <c r="D39" s="11">
        <v>4</v>
      </c>
      <c r="E39" s="3">
        <f t="shared" si="0"/>
        <v>6</v>
      </c>
      <c r="F39" s="11">
        <v>2</v>
      </c>
      <c r="G39" s="3">
        <f t="shared" si="1"/>
        <v>4</v>
      </c>
      <c r="H39" s="4">
        <f t="shared" si="2"/>
        <v>15</v>
      </c>
      <c r="I39" s="11">
        <v>1.8</v>
      </c>
      <c r="J39" s="11">
        <v>1</v>
      </c>
      <c r="K39" s="11">
        <f t="shared" si="3"/>
        <v>1.5</v>
      </c>
      <c r="L39" s="11">
        <v>0</v>
      </c>
      <c r="M39" s="11">
        <f t="shared" si="4"/>
        <v>0</v>
      </c>
      <c r="N39" s="11">
        <v>0</v>
      </c>
      <c r="O39" s="11">
        <f t="shared" si="5"/>
        <v>0</v>
      </c>
      <c r="P39" s="11">
        <v>0</v>
      </c>
      <c r="Q39" s="11">
        <f t="shared" si="6"/>
        <v>0</v>
      </c>
      <c r="R39" s="5">
        <f t="shared" si="7"/>
        <v>3.3</v>
      </c>
      <c r="S39" s="11">
        <v>1.3324147785262299</v>
      </c>
      <c r="T39" s="6">
        <f t="shared" si="8"/>
        <v>4.3969687691365582</v>
      </c>
      <c r="U39" s="7">
        <f t="shared" si="9"/>
        <v>19.396968769136556</v>
      </c>
      <c r="V39" s="8" t="s">
        <v>36</v>
      </c>
    </row>
    <row r="40" spans="1:22" ht="19.95" customHeight="1" x14ac:dyDescent="0.25">
      <c r="A40" s="11">
        <v>39</v>
      </c>
      <c r="B40" s="8" t="s">
        <v>45</v>
      </c>
      <c r="C40" s="11">
        <v>4</v>
      </c>
      <c r="D40" s="11">
        <v>3</v>
      </c>
      <c r="E40" s="3">
        <f t="shared" si="0"/>
        <v>4.5</v>
      </c>
      <c r="F40" s="11">
        <v>1</v>
      </c>
      <c r="G40" s="3">
        <f t="shared" si="1"/>
        <v>2</v>
      </c>
      <c r="H40" s="4">
        <f t="shared" si="2"/>
        <v>10.5</v>
      </c>
      <c r="I40" s="11">
        <v>2.9</v>
      </c>
      <c r="J40" s="11">
        <v>0</v>
      </c>
      <c r="K40" s="11">
        <f t="shared" si="3"/>
        <v>0</v>
      </c>
      <c r="L40" s="11">
        <v>0</v>
      </c>
      <c r="M40" s="11">
        <f t="shared" si="4"/>
        <v>0</v>
      </c>
      <c r="N40" s="11">
        <v>0</v>
      </c>
      <c r="O40" s="11">
        <f t="shared" si="5"/>
        <v>0</v>
      </c>
      <c r="P40" s="11">
        <v>1.7</v>
      </c>
      <c r="Q40" s="11">
        <f t="shared" si="6"/>
        <v>3.4</v>
      </c>
      <c r="R40" s="5">
        <f t="shared" si="7"/>
        <v>6.3</v>
      </c>
      <c r="S40" s="11">
        <v>1.3324147785262299</v>
      </c>
      <c r="T40" s="6">
        <f t="shared" si="8"/>
        <v>8.3942131047152486</v>
      </c>
      <c r="U40" s="7">
        <f t="shared" si="9"/>
        <v>18.894213104715249</v>
      </c>
      <c r="V40" s="8" t="s">
        <v>45</v>
      </c>
    </row>
    <row r="41" spans="1:22" ht="19.95" customHeight="1" x14ac:dyDescent="0.25">
      <c r="A41" s="11">
        <v>40</v>
      </c>
      <c r="B41" s="2" t="s">
        <v>32</v>
      </c>
      <c r="C41" s="11">
        <v>0</v>
      </c>
      <c r="D41" s="11">
        <v>1</v>
      </c>
      <c r="E41" s="3">
        <f t="shared" si="0"/>
        <v>1.5</v>
      </c>
      <c r="F41" s="11">
        <v>3</v>
      </c>
      <c r="G41" s="3">
        <f t="shared" si="1"/>
        <v>6</v>
      </c>
      <c r="H41" s="4">
        <f t="shared" si="2"/>
        <v>7.5</v>
      </c>
      <c r="I41" s="11">
        <v>0</v>
      </c>
      <c r="J41" s="11">
        <v>0</v>
      </c>
      <c r="K41" s="11">
        <f t="shared" si="3"/>
        <v>0</v>
      </c>
      <c r="L41" s="11">
        <v>2</v>
      </c>
      <c r="M41" s="11">
        <f t="shared" si="4"/>
        <v>4</v>
      </c>
      <c r="N41" s="11">
        <v>1.1000000000000001</v>
      </c>
      <c r="O41" s="11">
        <f t="shared" si="5"/>
        <v>1.6500000000000001</v>
      </c>
      <c r="P41" s="11">
        <v>0</v>
      </c>
      <c r="Q41" s="11">
        <f t="shared" si="6"/>
        <v>0</v>
      </c>
      <c r="R41" s="5">
        <f t="shared" si="7"/>
        <v>5.65</v>
      </c>
      <c r="S41" s="11">
        <v>1.3324147785262299</v>
      </c>
      <c r="T41" s="6">
        <f t="shared" si="8"/>
        <v>7.5281434986731997</v>
      </c>
      <c r="U41" s="7">
        <f t="shared" si="9"/>
        <v>15.028143498673199</v>
      </c>
      <c r="V41" s="2" t="s">
        <v>32</v>
      </c>
    </row>
    <row r="42" spans="1:22" ht="19.95" customHeight="1" x14ac:dyDescent="0.25">
      <c r="A42" s="11">
        <v>41</v>
      </c>
      <c r="B42" s="8" t="s">
        <v>49</v>
      </c>
      <c r="C42" s="11">
        <v>0</v>
      </c>
      <c r="D42" s="11">
        <v>1</v>
      </c>
      <c r="E42" s="3">
        <f t="shared" si="0"/>
        <v>1.5</v>
      </c>
      <c r="F42" s="11">
        <v>0</v>
      </c>
      <c r="G42" s="3">
        <f t="shared" si="1"/>
        <v>0</v>
      </c>
      <c r="H42" s="4">
        <f t="shared" si="2"/>
        <v>1.5</v>
      </c>
      <c r="I42" s="11"/>
      <c r="J42" s="11">
        <v>0</v>
      </c>
      <c r="K42" s="11">
        <f t="shared" si="3"/>
        <v>0</v>
      </c>
      <c r="L42" s="11">
        <v>3</v>
      </c>
      <c r="M42" s="11">
        <f t="shared" si="4"/>
        <v>6</v>
      </c>
      <c r="N42" s="11">
        <v>0</v>
      </c>
      <c r="O42" s="11">
        <f t="shared" si="5"/>
        <v>0</v>
      </c>
      <c r="P42" s="11">
        <v>0</v>
      </c>
      <c r="Q42" s="11">
        <f t="shared" si="6"/>
        <v>0</v>
      </c>
      <c r="R42" s="5">
        <f t="shared" si="7"/>
        <v>6</v>
      </c>
      <c r="S42" s="11">
        <v>1.3324147785262299</v>
      </c>
      <c r="T42" s="6">
        <f t="shared" si="8"/>
        <v>7.994488671157379</v>
      </c>
      <c r="U42" s="7">
        <f t="shared" si="9"/>
        <v>9.494488671157379</v>
      </c>
      <c r="V42" s="8" t="s">
        <v>49</v>
      </c>
    </row>
    <row r="43" spans="1:22" ht="19.95" customHeight="1" x14ac:dyDescent="0.25">
      <c r="A43" s="11">
        <v>42</v>
      </c>
      <c r="B43" s="8" t="s">
        <v>39</v>
      </c>
      <c r="C43" s="11">
        <v>0</v>
      </c>
      <c r="D43" s="11">
        <v>0</v>
      </c>
      <c r="E43" s="3">
        <f t="shared" si="0"/>
        <v>0</v>
      </c>
      <c r="F43" s="11">
        <v>0</v>
      </c>
      <c r="G43" s="3">
        <f t="shared" si="1"/>
        <v>0</v>
      </c>
      <c r="H43" s="4">
        <f t="shared" si="2"/>
        <v>0</v>
      </c>
      <c r="I43" s="11">
        <v>6.4</v>
      </c>
      <c r="J43" s="11">
        <v>0</v>
      </c>
      <c r="K43" s="11">
        <f t="shared" si="3"/>
        <v>0</v>
      </c>
      <c r="L43" s="11">
        <v>0</v>
      </c>
      <c r="M43" s="11">
        <f t="shared" si="4"/>
        <v>0</v>
      </c>
      <c r="N43" s="11">
        <v>0</v>
      </c>
      <c r="O43" s="11">
        <f t="shared" si="5"/>
        <v>0</v>
      </c>
      <c r="P43" s="11">
        <v>0</v>
      </c>
      <c r="Q43" s="11">
        <f t="shared" si="6"/>
        <v>0</v>
      </c>
      <c r="R43" s="5">
        <f t="shared" si="7"/>
        <v>6.4</v>
      </c>
      <c r="S43" s="11">
        <v>1.3324147785262299</v>
      </c>
      <c r="T43" s="6">
        <f t="shared" si="8"/>
        <v>8.5274545825678718</v>
      </c>
      <c r="U43" s="7">
        <f t="shared" si="9"/>
        <v>8.5274545825678718</v>
      </c>
      <c r="V43" s="8" t="s">
        <v>39</v>
      </c>
    </row>
    <row r="44" spans="1:22" ht="19.95" customHeight="1" x14ac:dyDescent="0.25">
      <c r="A44" s="11">
        <v>43</v>
      </c>
      <c r="B44" s="9" t="s">
        <v>38</v>
      </c>
      <c r="C44" s="11">
        <v>2</v>
      </c>
      <c r="D44" s="11">
        <v>3</v>
      </c>
      <c r="E44" s="3">
        <f t="shared" si="0"/>
        <v>4.5</v>
      </c>
      <c r="F44" s="11">
        <v>0</v>
      </c>
      <c r="G44" s="3">
        <f t="shared" si="1"/>
        <v>0</v>
      </c>
      <c r="H44" s="4">
        <f t="shared" si="2"/>
        <v>6.5</v>
      </c>
      <c r="I44" s="11">
        <v>0</v>
      </c>
      <c r="J44" s="11">
        <v>0</v>
      </c>
      <c r="K44" s="11">
        <f t="shared" si="3"/>
        <v>0</v>
      </c>
      <c r="L44" s="11">
        <v>0</v>
      </c>
      <c r="M44" s="11">
        <f t="shared" si="4"/>
        <v>0</v>
      </c>
      <c r="N44" s="11">
        <v>0</v>
      </c>
      <c r="O44" s="11">
        <f t="shared" si="5"/>
        <v>0</v>
      </c>
      <c r="P44" s="11">
        <v>0</v>
      </c>
      <c r="Q44" s="11">
        <f t="shared" si="6"/>
        <v>0</v>
      </c>
      <c r="R44" s="5">
        <f t="shared" si="7"/>
        <v>0</v>
      </c>
      <c r="S44" s="11">
        <v>1.3324147785262299</v>
      </c>
      <c r="T44" s="6">
        <f t="shared" si="8"/>
        <v>0</v>
      </c>
      <c r="U44" s="7">
        <f t="shared" si="9"/>
        <v>6.5</v>
      </c>
      <c r="V44" s="9" t="s">
        <v>38</v>
      </c>
    </row>
    <row r="45" spans="1:22" ht="19.95" customHeight="1" x14ac:dyDescent="0.25">
      <c r="A45" s="11">
        <v>44</v>
      </c>
      <c r="B45" s="2" t="s">
        <v>34</v>
      </c>
      <c r="C45" s="11">
        <v>3</v>
      </c>
      <c r="D45" s="11">
        <v>0</v>
      </c>
      <c r="E45" s="3">
        <f t="shared" si="0"/>
        <v>0</v>
      </c>
      <c r="F45" s="11">
        <v>0</v>
      </c>
      <c r="G45" s="3">
        <f t="shared" si="1"/>
        <v>0</v>
      </c>
      <c r="H45" s="4">
        <f t="shared" si="2"/>
        <v>3</v>
      </c>
      <c r="I45" s="11">
        <v>0</v>
      </c>
      <c r="J45" s="11">
        <v>0</v>
      </c>
      <c r="K45" s="11">
        <f t="shared" si="3"/>
        <v>0</v>
      </c>
      <c r="L45" s="11">
        <v>0</v>
      </c>
      <c r="M45" s="11">
        <f t="shared" si="4"/>
        <v>0</v>
      </c>
      <c r="N45" s="11">
        <v>0</v>
      </c>
      <c r="O45" s="11">
        <f t="shared" si="5"/>
        <v>0</v>
      </c>
      <c r="P45" s="11">
        <v>0</v>
      </c>
      <c r="Q45" s="11">
        <f t="shared" si="6"/>
        <v>0</v>
      </c>
      <c r="R45" s="5">
        <f t="shared" si="7"/>
        <v>0</v>
      </c>
      <c r="S45" s="11">
        <v>1.3324147785262299</v>
      </c>
      <c r="T45" s="6">
        <f t="shared" si="8"/>
        <v>0</v>
      </c>
      <c r="U45" s="7">
        <f t="shared" si="9"/>
        <v>3</v>
      </c>
      <c r="V45" s="2" t="s">
        <v>34</v>
      </c>
    </row>
    <row r="46" spans="1:22" ht="21" customHeight="1" x14ac:dyDescent="0.25">
      <c r="H46" s="4">
        <f>SUM(H2:H45)</f>
        <v>1305.5</v>
      </c>
      <c r="R46" s="5">
        <f>SUM(R2:R45)</f>
        <v>979.79999999999984</v>
      </c>
    </row>
    <row r="48" spans="1:22" x14ac:dyDescent="0.25">
      <c r="H48" t="s">
        <v>51</v>
      </c>
      <c r="I48" s="10" t="s">
        <v>52</v>
      </c>
      <c r="J48" s="10">
        <f>SUM(H46/R46)</f>
        <v>1.3324147785262301</v>
      </c>
    </row>
    <row r="49" spans="10:10" x14ac:dyDescent="0.25">
      <c r="J49" s="10">
        <v>1.3324147785262299</v>
      </c>
    </row>
  </sheetData>
  <sortState xmlns:xlrd2="http://schemas.microsoft.com/office/spreadsheetml/2017/richdata2" ref="A2:V45">
    <sortCondition descending="1" ref="U2:U45"/>
  </sortState>
  <pageMargins left="0.23622047244094491" right="0.23622047244094491" top="0.15748031496062992" bottom="0.15748031496062992" header="0.31496062992125984" footer="0.31496062992125984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Tabulka 2024 podle abecedy </vt:lpstr>
      <vt:lpstr>Tabulka 2024 podle bodů</vt:lpstr>
      <vt:lpstr>Tabulka 2023 podle bodů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Český svaz kanoistů</dc:creator>
  <cp:lastModifiedBy>Zdeněk Krpata</cp:lastModifiedBy>
  <cp:lastPrinted>2023-12-06T09:42:09Z</cp:lastPrinted>
  <dcterms:created xsi:type="dcterms:W3CDTF">2018-11-09T11:27:18Z</dcterms:created>
  <dcterms:modified xsi:type="dcterms:W3CDTF">2024-11-23T21:48:14Z</dcterms:modified>
</cp:coreProperties>
</file>