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checkCompatibility="1"/>
  <bookViews>
    <workbookView xWindow="12920" yWindow="-16320" windowWidth="19420" windowHeight="11020" tabRatio="500" firstSheet="4" activeTab="9"/>
  </bookViews>
  <sheets>
    <sheet name="11 - 10D" sheetId="75" r:id="rId1"/>
    <sheet name="09 - 08D" sheetId="55" r:id="rId2"/>
    <sheet name="07 - 06D" sheetId="56" r:id="rId3"/>
    <sheet name="11 - 10K" sheetId="76" r:id="rId4"/>
    <sheet name="09 - 08K" sheetId="58" r:id="rId5"/>
    <sheet name="07 - 06K" sheetId="59" r:id="rId6"/>
    <sheet name="11 - 10C" sheetId="77" r:id="rId7"/>
    <sheet name="09 - 08C" sheetId="61" r:id="rId8"/>
    <sheet name="07 - 06C" sheetId="62" r:id="rId9"/>
    <sheet name="kanoistky 06-11 " sheetId="65" r:id="rId10"/>
    <sheet name="ČP" sheetId="79" r:id="rId1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XFC29" i="79"/>
  <c r="F31" i="65" l="1"/>
  <c r="F30"/>
  <c r="F29"/>
  <c r="F28"/>
  <c r="F25"/>
  <c r="F23"/>
  <c r="F22"/>
  <c r="D12"/>
  <c r="F21"/>
  <c r="F19"/>
  <c r="F18"/>
  <c r="F17"/>
  <c r="D38"/>
  <c r="D37"/>
  <c r="D36"/>
  <c r="D35"/>
  <c r="D33"/>
  <c r="D32"/>
  <c r="D31"/>
  <c r="D30"/>
  <c r="D29"/>
  <c r="D28"/>
  <c r="D26"/>
  <c r="D25"/>
  <c r="D24"/>
  <c r="D23"/>
  <c r="D22"/>
  <c r="D21"/>
  <c r="D19"/>
  <c r="D18"/>
  <c r="D17"/>
  <c r="D15"/>
  <c r="D14"/>
  <c r="D11"/>
  <c r="D10"/>
  <c r="D9"/>
  <c r="D8"/>
  <c r="D7"/>
  <c r="D6"/>
  <c r="E35" i="77"/>
  <c r="D35"/>
  <c r="F32"/>
  <c r="F29"/>
  <c r="F31"/>
  <c r="F30"/>
  <c r="F28"/>
  <c r="F27"/>
  <c r="F25"/>
  <c r="F26"/>
  <c r="F22"/>
  <c r="F24"/>
  <c r="F23"/>
  <c r="F19"/>
  <c r="F21"/>
  <c r="F20"/>
  <c r="F18"/>
  <c r="D36"/>
  <c r="D34"/>
  <c r="D33"/>
  <c r="D32"/>
  <c r="D29"/>
  <c r="D31"/>
  <c r="D30"/>
  <c r="D28"/>
  <c r="D27"/>
  <c r="D25"/>
  <c r="D26"/>
  <c r="D22"/>
  <c r="D24"/>
  <c r="D23"/>
  <c r="D19"/>
  <c r="D21"/>
  <c r="D20"/>
  <c r="D18"/>
  <c r="D17"/>
  <c r="D11"/>
  <c r="D10"/>
  <c r="D9"/>
  <c r="D8"/>
  <c r="D7"/>
  <c r="D6"/>
  <c r="D5"/>
  <c r="F30" i="61"/>
  <c r="D31"/>
  <c r="F31"/>
  <c r="E31" s="1"/>
  <c r="F29"/>
  <c r="F28"/>
  <c r="F23"/>
  <c r="F27"/>
  <c r="F25"/>
  <c r="F26"/>
  <c r="F24"/>
  <c r="F22"/>
  <c r="F21"/>
  <c r="F10"/>
  <c r="F11"/>
  <c r="F9"/>
  <c r="F8"/>
  <c r="F7"/>
  <c r="F6"/>
  <c r="F5"/>
  <c r="D30"/>
  <c r="D29"/>
  <c r="D28"/>
  <c r="D23"/>
  <c r="D27"/>
  <c r="D25"/>
  <c r="D26"/>
  <c r="D24"/>
  <c r="D20"/>
  <c r="D22"/>
  <c r="D21"/>
  <c r="D14"/>
  <c r="D13"/>
  <c r="D12"/>
  <c r="D10"/>
  <c r="D11"/>
  <c r="D9"/>
  <c r="D8"/>
  <c r="D7"/>
  <c r="D6"/>
  <c r="D5"/>
  <c r="F12" i="62"/>
  <c r="F11"/>
  <c r="F10"/>
  <c r="F9"/>
  <c r="F7"/>
  <c r="F8"/>
  <c r="F6"/>
  <c r="F5"/>
  <c r="D31"/>
  <c r="D29"/>
  <c r="D30"/>
  <c r="D28"/>
  <c r="D26"/>
  <c r="D27"/>
  <c r="D25"/>
  <c r="D24"/>
  <c r="D21"/>
  <c r="D23"/>
  <c r="D22"/>
  <c r="D19"/>
  <c r="D20"/>
  <c r="D12"/>
  <c r="D11"/>
  <c r="D10"/>
  <c r="D9"/>
  <c r="D7"/>
  <c r="D8"/>
  <c r="D6"/>
  <c r="D5"/>
  <c r="F51" i="75"/>
  <c r="F52"/>
  <c r="F50"/>
  <c r="F48"/>
  <c r="F49"/>
  <c r="F47"/>
  <c r="F46"/>
  <c r="F45"/>
  <c r="F44"/>
  <c r="F40"/>
  <c r="F43"/>
  <c r="F39"/>
  <c r="F42"/>
  <c r="F41"/>
  <c r="F37"/>
  <c r="F35"/>
  <c r="F38"/>
  <c r="F36"/>
  <c r="D54"/>
  <c r="D53"/>
  <c r="D52"/>
  <c r="D51"/>
  <c r="D50"/>
  <c r="D48"/>
  <c r="D49"/>
  <c r="D47"/>
  <c r="D46"/>
  <c r="D45"/>
  <c r="D44"/>
  <c r="D40"/>
  <c r="D43"/>
  <c r="D39"/>
  <c r="D42"/>
  <c r="D41"/>
  <c r="D37"/>
  <c r="D35"/>
  <c r="D38"/>
  <c r="D36"/>
  <c r="D34"/>
  <c r="D28"/>
  <c r="D27"/>
  <c r="D26"/>
  <c r="D24"/>
  <c r="D25"/>
  <c r="D20"/>
  <c r="D21"/>
  <c r="D23"/>
  <c r="D22"/>
  <c r="D17"/>
  <c r="D18"/>
  <c r="D19"/>
  <c r="D15"/>
  <c r="D16"/>
  <c r="D14"/>
  <c r="D12"/>
  <c r="D13"/>
  <c r="D11"/>
  <c r="D10"/>
  <c r="D9"/>
  <c r="D8"/>
  <c r="D7"/>
  <c r="D6"/>
  <c r="D5"/>
  <c r="E41" i="55"/>
  <c r="F37"/>
  <c r="F38"/>
  <c r="F34"/>
  <c r="F35"/>
  <c r="F33"/>
  <c r="F32"/>
  <c r="F31"/>
  <c r="F30"/>
  <c r="F29"/>
  <c r="F27"/>
  <c r="F28"/>
  <c r="F26"/>
  <c r="F25"/>
  <c r="F24"/>
  <c r="E14"/>
  <c r="F11"/>
  <c r="F12"/>
  <c r="F9"/>
  <c r="F10"/>
  <c r="F8"/>
  <c r="F7"/>
  <c r="F6"/>
  <c r="F5"/>
  <c r="D42"/>
  <c r="D41"/>
  <c r="D40"/>
  <c r="D39"/>
  <c r="D37"/>
  <c r="D38"/>
  <c r="D36"/>
  <c r="D35"/>
  <c r="D34"/>
  <c r="D33"/>
  <c r="D32"/>
  <c r="D31"/>
  <c r="D30"/>
  <c r="D29"/>
  <c r="D27"/>
  <c r="D28"/>
  <c r="D26"/>
  <c r="D25"/>
  <c r="D24"/>
  <c r="D23"/>
  <c r="D17"/>
  <c r="D14"/>
  <c r="D16"/>
  <c r="D13"/>
  <c r="D15"/>
  <c r="D11"/>
  <c r="D12"/>
  <c r="D9"/>
  <c r="D10"/>
  <c r="D8"/>
  <c r="D7"/>
  <c r="D6"/>
  <c r="D5"/>
  <c r="F18" i="56"/>
  <c r="E18" s="1"/>
  <c r="F16"/>
  <c r="E16" s="1"/>
  <c r="F17"/>
  <c r="F15"/>
  <c r="F14"/>
  <c r="F10"/>
  <c r="F13"/>
  <c r="F11"/>
  <c r="F12"/>
  <c r="F5"/>
  <c r="F9"/>
  <c r="F8"/>
  <c r="F7"/>
  <c r="F6"/>
  <c r="D34"/>
  <c r="D33"/>
  <c r="D32"/>
  <c r="D31"/>
  <c r="D30"/>
  <c r="D29"/>
  <c r="D28"/>
  <c r="D27"/>
  <c r="D26"/>
  <c r="D19"/>
  <c r="D18"/>
  <c r="D16"/>
  <c r="D17"/>
  <c r="D15"/>
  <c r="D14"/>
  <c r="D10"/>
  <c r="D13"/>
  <c r="D11"/>
  <c r="D12"/>
  <c r="D5"/>
  <c r="D9"/>
  <c r="D8"/>
  <c r="D7"/>
  <c r="D6"/>
  <c r="F47" i="76"/>
  <c r="E47" s="1"/>
  <c r="F57"/>
  <c r="F55"/>
  <c r="F52"/>
  <c r="F53"/>
  <c r="F51"/>
  <c r="F46"/>
  <c r="F50"/>
  <c r="F45"/>
  <c r="F48"/>
  <c r="F49"/>
  <c r="F42"/>
  <c r="F44"/>
  <c r="F43"/>
  <c r="F37"/>
  <c r="F41"/>
  <c r="F40"/>
  <c r="F39"/>
  <c r="F38"/>
  <c r="F36"/>
  <c r="F35"/>
  <c r="D70"/>
  <c r="D64"/>
  <c r="D63"/>
  <c r="D69"/>
  <c r="D47"/>
  <c r="D67"/>
  <c r="D66"/>
  <c r="E70"/>
  <c r="E64"/>
  <c r="E63"/>
  <c r="E69"/>
  <c r="E67"/>
  <c r="E66"/>
  <c r="D28"/>
  <c r="D68"/>
  <c r="D59"/>
  <c r="D65"/>
  <c r="D61"/>
  <c r="D62"/>
  <c r="D56"/>
  <c r="D60"/>
  <c r="D58"/>
  <c r="D57"/>
  <c r="D55"/>
  <c r="D54"/>
  <c r="D52"/>
  <c r="D53"/>
  <c r="D51"/>
  <c r="D46"/>
  <c r="D50"/>
  <c r="D45"/>
  <c r="D48"/>
  <c r="D49"/>
  <c r="D42"/>
  <c r="D44"/>
  <c r="D43"/>
  <c r="D37"/>
  <c r="D41"/>
  <c r="D40"/>
  <c r="D39"/>
  <c r="D38"/>
  <c r="D36"/>
  <c r="D35"/>
  <c r="D27"/>
  <c r="D24"/>
  <c r="D26"/>
  <c r="D25"/>
  <c r="D18"/>
  <c r="D21"/>
  <c r="D23"/>
  <c r="D19"/>
  <c r="D20"/>
  <c r="D22"/>
  <c r="D16"/>
  <c r="D17"/>
  <c r="D15"/>
  <c r="D14"/>
  <c r="D12"/>
  <c r="D13"/>
  <c r="D11"/>
  <c r="D10"/>
  <c r="D9"/>
  <c r="D7"/>
  <c r="D8"/>
  <c r="D6"/>
  <c r="D5"/>
  <c r="F34" i="58"/>
  <c r="F37"/>
  <c r="F36"/>
  <c r="F38"/>
  <c r="F33"/>
  <c r="F32"/>
  <c r="F35"/>
  <c r="F30"/>
  <c r="F31"/>
  <c r="F29"/>
  <c r="F28"/>
  <c r="F27"/>
  <c r="F26"/>
  <c r="F25"/>
  <c r="F23"/>
  <c r="F24"/>
  <c r="F21"/>
  <c r="F22"/>
  <c r="F20"/>
  <c r="D46" l="1"/>
  <c r="D45"/>
  <c r="D40"/>
  <c r="D44"/>
  <c r="D43"/>
  <c r="D42"/>
  <c r="D41"/>
  <c r="D34"/>
  <c r="D37"/>
  <c r="D39"/>
  <c r="D36"/>
  <c r="D38"/>
  <c r="D33"/>
  <c r="D32"/>
  <c r="D35"/>
  <c r="D30"/>
  <c r="D31"/>
  <c r="D29"/>
  <c r="D28"/>
  <c r="D27"/>
  <c r="D26"/>
  <c r="D25"/>
  <c r="D23"/>
  <c r="D24"/>
  <c r="D21"/>
  <c r="D22"/>
  <c r="D20"/>
  <c r="D13"/>
  <c r="D12"/>
  <c r="D11"/>
  <c r="D10"/>
  <c r="D9"/>
  <c r="D8"/>
  <c r="D7"/>
  <c r="D6"/>
  <c r="D5"/>
  <c r="F8"/>
  <c r="F9"/>
  <c r="F6"/>
  <c r="F7"/>
  <c r="F5"/>
  <c r="E11"/>
  <c r="E45"/>
  <c r="E40"/>
  <c r="D44" i="59"/>
  <c r="D43"/>
  <c r="D42"/>
  <c r="D41"/>
  <c r="D40"/>
  <c r="D39"/>
  <c r="D37"/>
  <c r="D38"/>
  <c r="D36"/>
  <c r="D34"/>
  <c r="D33"/>
  <c r="D35"/>
  <c r="D32"/>
  <c r="D31"/>
  <c r="D25"/>
  <c r="D24"/>
  <c r="D23"/>
  <c r="D22"/>
  <c r="D21"/>
  <c r="D20"/>
  <c r="D19"/>
  <c r="D18"/>
  <c r="D17"/>
  <c r="D16"/>
  <c r="D15"/>
  <c r="D14"/>
  <c r="D13"/>
  <c r="D12"/>
  <c r="D11"/>
  <c r="D10"/>
  <c r="D9"/>
  <c r="D8"/>
  <c r="D7"/>
  <c r="D6"/>
  <c r="D5"/>
  <c r="F16"/>
  <c r="E16" s="1"/>
  <c r="F15"/>
  <c r="F14"/>
  <c r="E22"/>
  <c r="E21"/>
  <c r="E20"/>
  <c r="E25"/>
  <c r="E24"/>
  <c r="E23"/>
  <c r="E19"/>
  <c r="E18"/>
  <c r="E17"/>
  <c r="E15"/>
  <c r="E14"/>
  <c r="F13"/>
  <c r="E13" s="1"/>
  <c r="F12"/>
  <c r="E12" s="1"/>
  <c r="F11"/>
  <c r="E11" s="1"/>
  <c r="F7"/>
  <c r="E7" s="1"/>
  <c r="F10"/>
  <c r="E10" s="1"/>
  <c r="F9"/>
  <c r="E9" s="1"/>
  <c r="F8"/>
  <c r="E8" s="1"/>
  <c r="F6"/>
  <c r="E6" s="1"/>
  <c r="F5"/>
  <c r="E24" i="58"/>
  <c r="E44"/>
  <c r="E30" i="77"/>
  <c r="E31"/>
  <c r="E25"/>
  <c r="E26"/>
  <c r="E24"/>
  <c r="E23"/>
  <c r="E19"/>
  <c r="E21"/>
  <c r="E20"/>
  <c r="E17"/>
  <c r="E52" i="76"/>
  <c r="E53"/>
  <c r="E42"/>
  <c r="E40"/>
  <c r="F15" i="65"/>
  <c r="F14"/>
  <c r="G15"/>
  <c r="G14"/>
  <c r="E29" i="77"/>
  <c r="E27"/>
  <c r="E36"/>
  <c r="E12" i="61"/>
  <c r="E11" i="62"/>
  <c r="E58" i="76"/>
  <c r="E61"/>
  <c r="E62"/>
  <c r="E57"/>
  <c r="G36"/>
  <c r="E59"/>
  <c r="G10" i="58"/>
  <c r="G6"/>
  <c r="G13"/>
  <c r="G8"/>
  <c r="G9"/>
  <c r="G12"/>
  <c r="E25" i="65" l="1"/>
  <c r="E21"/>
  <c r="E33"/>
  <c r="E32"/>
  <c r="E14"/>
  <c r="E31"/>
  <c r="E28"/>
  <c r="E29"/>
  <c r="E30"/>
  <c r="E26"/>
  <c r="E22"/>
  <c r="E23"/>
  <c r="E24"/>
  <c r="E18"/>
  <c r="E17"/>
  <c r="E19"/>
  <c r="E15"/>
  <c r="E28" i="77"/>
  <c r="E18"/>
  <c r="E32"/>
  <c r="E22"/>
  <c r="E33"/>
  <c r="E34"/>
  <c r="E7" i="62"/>
  <c r="E6"/>
  <c r="E8"/>
  <c r="E12"/>
  <c r="E9" i="56"/>
  <c r="E12"/>
  <c r="E6" i="55"/>
  <c r="E36" i="75"/>
  <c r="E35"/>
  <c r="E42"/>
  <c r="E37"/>
  <c r="E14" i="61"/>
  <c r="E26"/>
  <c r="E7"/>
  <c r="E22"/>
  <c r="E11"/>
  <c r="E13"/>
  <c r="E8"/>
  <c r="E10"/>
  <c r="E25"/>
  <c r="E6"/>
  <c r="E29"/>
  <c r="E23"/>
  <c r="E28"/>
  <c r="E24"/>
  <c r="E30"/>
  <c r="E27"/>
  <c r="E9"/>
  <c r="E20"/>
  <c r="E21"/>
  <c r="E5"/>
  <c r="E42" i="58"/>
  <c r="E41"/>
  <c r="E43"/>
  <c r="E9" i="62"/>
  <c r="E10"/>
  <c r="E5"/>
  <c r="E44" i="76"/>
  <c r="E48"/>
  <c r="E68"/>
  <c r="E49"/>
  <c r="E50"/>
  <c r="E43"/>
  <c r="E60"/>
  <c r="E54"/>
  <c r="E51"/>
  <c r="E56"/>
  <c r="E36"/>
  <c r="E55"/>
  <c r="E65"/>
  <c r="E41"/>
  <c r="E45"/>
  <c r="E38"/>
  <c r="E35"/>
  <c r="E37"/>
  <c r="E39"/>
  <c r="E46"/>
  <c r="E46" i="58"/>
  <c r="E26"/>
  <c r="E39"/>
  <c r="E6"/>
  <c r="E38"/>
  <c r="E32"/>
  <c r="E37"/>
  <c r="E31"/>
  <c r="E36"/>
  <c r="E33"/>
  <c r="E30"/>
  <c r="E22"/>
  <c r="E7"/>
  <c r="E8"/>
  <c r="E35"/>
  <c r="E27"/>
  <c r="E29"/>
  <c r="E25"/>
  <c r="E12"/>
  <c r="E10"/>
  <c r="E13"/>
  <c r="E20"/>
  <c r="E21"/>
  <c r="E9"/>
  <c r="E34"/>
  <c r="E23"/>
  <c r="E28"/>
  <c r="E23" i="55"/>
  <c r="E38"/>
  <c r="E7" i="56"/>
  <c r="E17"/>
  <c r="E15"/>
  <c r="E8"/>
  <c r="E5"/>
  <c r="E19"/>
  <c r="E10"/>
  <c r="E6"/>
  <c r="E13"/>
  <c r="E11"/>
  <c r="E14"/>
  <c r="E48" i="75"/>
  <c r="E46"/>
  <c r="E47"/>
  <c r="E50"/>
  <c r="E41"/>
  <c r="E39"/>
  <c r="E40"/>
  <c r="E38"/>
  <c r="E53"/>
  <c r="E52"/>
  <c r="E44"/>
  <c r="E45"/>
  <c r="E51"/>
  <c r="E54"/>
  <c r="E43"/>
  <c r="E49"/>
  <c r="E39" i="55"/>
  <c r="E28"/>
  <c r="E29"/>
  <c r="E27"/>
  <c r="E31"/>
  <c r="E42"/>
  <c r="E24"/>
  <c r="E36"/>
  <c r="E30"/>
  <c r="E25"/>
  <c r="E40"/>
  <c r="E37"/>
  <c r="E34"/>
  <c r="E32"/>
  <c r="E26"/>
  <c r="E13"/>
  <c r="E35"/>
  <c r="E33"/>
  <c r="E5" i="58"/>
  <c r="E11" i="55"/>
  <c r="E7"/>
  <c r="E17"/>
  <c r="E12"/>
  <c r="E9"/>
  <c r="E5"/>
  <c r="E15"/>
  <c r="E16"/>
  <c r="E10"/>
  <c r="E8"/>
  <c r="E5" i="59"/>
  <c r="E34" i="75"/>
</calcChain>
</file>

<file path=xl/sharedStrings.xml><?xml version="1.0" encoding="utf-8"?>
<sst xmlns="http://schemas.openxmlformats.org/spreadsheetml/2006/main" count="1971" uniqueCount="445">
  <si>
    <t>celk.</t>
  </si>
  <si>
    <t>kr.tr.</t>
  </si>
  <si>
    <t>dl.tr.</t>
  </si>
  <si>
    <t>umístění</t>
  </si>
  <si>
    <t>odd.</t>
  </si>
  <si>
    <t>b.</t>
  </si>
  <si>
    <t>K1 5km</t>
  </si>
  <si>
    <t>K2 5km</t>
  </si>
  <si>
    <t>K1 500</t>
  </si>
  <si>
    <t>K2 500</t>
  </si>
  <si>
    <t>K1 1km</t>
  </si>
  <si>
    <t>NYM</t>
  </si>
  <si>
    <t>JAB</t>
  </si>
  <si>
    <t>CER</t>
  </si>
  <si>
    <t>UNL</t>
  </si>
  <si>
    <t>SLH</t>
  </si>
  <si>
    <t>TYN</t>
  </si>
  <si>
    <t>VPL</t>
  </si>
  <si>
    <t>SHK</t>
  </si>
  <si>
    <t>LSB</t>
  </si>
  <si>
    <t>TSE</t>
  </si>
  <si>
    <t>CHO</t>
  </si>
  <si>
    <t>SPA</t>
  </si>
  <si>
    <t>SED</t>
  </si>
  <si>
    <t>Voříšková Karolína 06</t>
  </si>
  <si>
    <t>FRM</t>
  </si>
  <si>
    <t>Redondo Florencia Susana 06</t>
  </si>
  <si>
    <t>USK</t>
  </si>
  <si>
    <t>PRV</t>
  </si>
  <si>
    <t>DEC</t>
  </si>
  <si>
    <t>ZBR</t>
  </si>
  <si>
    <t>ZVS</t>
  </si>
  <si>
    <t>Kocman Anthony 06</t>
  </si>
  <si>
    <t>HRA</t>
  </si>
  <si>
    <t>KVS</t>
  </si>
  <si>
    <t>Michajlík Filip 06</t>
  </si>
  <si>
    <t>SOP</t>
  </si>
  <si>
    <t>Pinkas Šimon 06</t>
  </si>
  <si>
    <t>Neradil Ondřej 06</t>
  </si>
  <si>
    <t>SEZ</t>
  </si>
  <si>
    <t>SKD</t>
  </si>
  <si>
    <t>PPL</t>
  </si>
  <si>
    <t>Novák Jan 06</t>
  </si>
  <si>
    <t>PIS</t>
  </si>
  <si>
    <t>ONV</t>
  </si>
  <si>
    <t>KOJ</t>
  </si>
  <si>
    <t>Hruška Šimon 06</t>
  </si>
  <si>
    <t>Florián Jindřich 06</t>
  </si>
  <si>
    <t>Těšovič Jakub 06</t>
  </si>
  <si>
    <t>POD</t>
  </si>
  <si>
    <t>OLO</t>
  </si>
  <si>
    <t>ZAM</t>
  </si>
  <si>
    <t>Jahoda Matouš 06</t>
  </si>
  <si>
    <t>Hofbauer Ondřej 06</t>
  </si>
  <si>
    <t>Kliment Lukáš 06</t>
  </si>
  <si>
    <t>LIB</t>
  </si>
  <si>
    <t>MOD</t>
  </si>
  <si>
    <t>Šímová Kamila 06</t>
  </si>
  <si>
    <t>Břízová Veronika 06</t>
  </si>
  <si>
    <t>Rodl Robert 06</t>
  </si>
  <si>
    <t xml:space="preserve">JMÉNO </t>
  </si>
  <si>
    <t>Neužilová Jitka 06</t>
  </si>
  <si>
    <t>STE</t>
  </si>
  <si>
    <t>Zendulková Klára 07</t>
  </si>
  <si>
    <t>Ammerová Patricie 07</t>
  </si>
  <si>
    <t>Mihalová Silvie 06</t>
  </si>
  <si>
    <t>Hanušová Zuzana 07</t>
  </si>
  <si>
    <t>Kadlečková Barbora 07</t>
  </si>
  <si>
    <t>Humhalová Lucie 06</t>
  </si>
  <si>
    <t>Činovcová Lucie 07</t>
  </si>
  <si>
    <t>Balcarová Nikola 06</t>
  </si>
  <si>
    <t>Černohousová Silvie 06</t>
  </si>
  <si>
    <t>Král Jakub 06</t>
  </si>
  <si>
    <t>Šindel Jakub 07</t>
  </si>
  <si>
    <t>Dvořák Brutus 06</t>
  </si>
  <si>
    <t>Kapoun Tomáš 07</t>
  </si>
  <si>
    <t>Janeček Patrik 07</t>
  </si>
  <si>
    <t>Koula Adam 07</t>
  </si>
  <si>
    <t>Nováček Martin 07</t>
  </si>
  <si>
    <t>Příkopa Vít 07</t>
  </si>
  <si>
    <t>Hirsch Robin 07</t>
  </si>
  <si>
    <t>Zálešák Lukáš 07</t>
  </si>
  <si>
    <t>Škrob Marek 07</t>
  </si>
  <si>
    <t>Kozel Tadeáš 06</t>
  </si>
  <si>
    <t>Kodetová Tereza 06</t>
  </si>
  <si>
    <t>Valenta Štěpán 07</t>
  </si>
  <si>
    <t>Čermák Ondřej 06</t>
  </si>
  <si>
    <t>Vísner Ondřej 06</t>
  </si>
  <si>
    <t>Vituj František 06</t>
  </si>
  <si>
    <t>Suchý Matěj 06</t>
  </si>
  <si>
    <t>4. ČP RAČICE (MČR krátké tratě)</t>
  </si>
  <si>
    <t>Pospíšilová Rozárie 08</t>
  </si>
  <si>
    <t>Csomová Laura 08</t>
  </si>
  <si>
    <t>Fischerová Simona 08</t>
  </si>
  <si>
    <t>Bílková Michaela 08</t>
  </si>
  <si>
    <t>Knížková Eliška 08</t>
  </si>
  <si>
    <t>Kupcová Kristýna 08</t>
  </si>
  <si>
    <t>Uhrová Karolína 08</t>
  </si>
  <si>
    <t>Šárová Karolína 08</t>
  </si>
  <si>
    <t>KKK</t>
  </si>
  <si>
    <t>Hradilová Tereza 08</t>
  </si>
  <si>
    <t>Mensová Hana 08</t>
  </si>
  <si>
    <t>Ščuková Sára 08</t>
  </si>
  <si>
    <t>Hegedüsová Lucie 08</t>
  </si>
  <si>
    <t>PDM</t>
  </si>
  <si>
    <t>KAD</t>
  </si>
  <si>
    <t>Veselá Hana 07</t>
  </si>
  <si>
    <t>Rzymanová Veronika 07</t>
  </si>
  <si>
    <t>Líbalová Michaela 07</t>
  </si>
  <si>
    <t>Řezníček Šimon 08</t>
  </si>
  <si>
    <t>Faltus Tomáš 08</t>
  </si>
  <si>
    <t>Hojný Václav 08</t>
  </si>
  <si>
    <t>Řezníček Jakub 08</t>
  </si>
  <si>
    <t>Tischer Vojtěch 08</t>
  </si>
  <si>
    <t>Puš Ondřej 08</t>
  </si>
  <si>
    <t>Hronek Mikuláš 08</t>
  </si>
  <si>
    <t>Pogorelov Leonid 08</t>
  </si>
  <si>
    <t>Lovíšek Adam 07</t>
  </si>
  <si>
    <t>Exler Štěpán 07</t>
  </si>
  <si>
    <t>Kerner Kryštof 07</t>
  </si>
  <si>
    <t>Tichý Matyáš 07</t>
  </si>
  <si>
    <t>Král Oliver 08</t>
  </si>
  <si>
    <t>Kraus Jan 08</t>
  </si>
  <si>
    <t>Žirovnický Jan 08</t>
  </si>
  <si>
    <t>Strangmuller Filip 08</t>
  </si>
  <si>
    <t>Procházka Ondřej 08</t>
  </si>
  <si>
    <t>Strangmuller Oskar 08</t>
  </si>
  <si>
    <t>AL-robai Hani 08</t>
  </si>
  <si>
    <t>Bouma Viktor 08</t>
  </si>
  <si>
    <t>Žalkovský Adam 07</t>
  </si>
  <si>
    <t>Žaba Daniel 08</t>
  </si>
  <si>
    <t>LOB</t>
  </si>
  <si>
    <t>Jiskrová Tereza 08</t>
  </si>
  <si>
    <t>Mudrová Karla 08</t>
  </si>
  <si>
    <t>Barabáš Ondřej 08</t>
  </si>
  <si>
    <t>Bartek Vít 08</t>
  </si>
  <si>
    <t>Drozda Hynek 08</t>
  </si>
  <si>
    <t>Honců Anna 08</t>
  </si>
  <si>
    <t xml:space="preserve">Janotová Barbora 08 </t>
  </si>
  <si>
    <t>Slezák Cyril 08</t>
  </si>
  <si>
    <t>Schánělová Karolína 08</t>
  </si>
  <si>
    <t>K1 int.</t>
  </si>
  <si>
    <t>K1 3km</t>
  </si>
  <si>
    <t xml:space="preserve"> 5.ČP (MČR 5 km)</t>
  </si>
  <si>
    <t>Suk David 09</t>
  </si>
  <si>
    <t>Uher Josef 09</t>
  </si>
  <si>
    <t>Martinek Daniel 09</t>
  </si>
  <si>
    <t>Uvíra Jiří 09</t>
  </si>
  <si>
    <t>Borecký Tadeáš 09</t>
  </si>
  <si>
    <t>Vičař Josef 09</t>
  </si>
  <si>
    <t>Rolenc Václav 09</t>
  </si>
  <si>
    <t>Horák Štěpán 06</t>
  </si>
  <si>
    <t>Studničková Tereza 09</t>
  </si>
  <si>
    <t>Vymazalová Ema 09</t>
  </si>
  <si>
    <t>Průšová Jůlie 09</t>
  </si>
  <si>
    <t>Kůsová Barbora 09</t>
  </si>
  <si>
    <t>Pěkná Laura 09</t>
  </si>
  <si>
    <t>Junková Oliva 09</t>
  </si>
  <si>
    <t>Sklenářová Anna 09</t>
  </si>
  <si>
    <t>CHE</t>
  </si>
  <si>
    <t>Źalkovská Barbora 09</t>
  </si>
  <si>
    <t>Rochová Matylda 09</t>
  </si>
  <si>
    <t>Pokorný Čestmír 09</t>
  </si>
  <si>
    <t>Kučera Radek 09</t>
  </si>
  <si>
    <t>Bříza Patrik 09</t>
  </si>
  <si>
    <t>Pomazal Petr 09</t>
  </si>
  <si>
    <t>Schorný František 09</t>
  </si>
  <si>
    <t>Nikl Adam 09</t>
  </si>
  <si>
    <t>Němeček Martin 09</t>
  </si>
  <si>
    <t>Klouda Matyáš 09</t>
  </si>
  <si>
    <t>Vašina Josef 08</t>
  </si>
  <si>
    <t>Palashavets Sofya 06</t>
  </si>
  <si>
    <t>Mohaupt Matyáš 09</t>
  </si>
  <si>
    <t>Fibigrová Ema 09</t>
  </si>
  <si>
    <t>Sýkorová Linda 09</t>
  </si>
  <si>
    <t>Wertheimová Ema 08</t>
  </si>
  <si>
    <t>Dostál Tobiáš 09</t>
  </si>
  <si>
    <t>kanoistky 08 - 04</t>
  </si>
  <si>
    <t xml:space="preserve">Kozák Vojtěch </t>
  </si>
  <si>
    <t>Horváth Vincent 08</t>
  </si>
  <si>
    <t>1. ČP Most</t>
  </si>
  <si>
    <t>3. ČP RAČICE (NZ juniorů + U23)</t>
  </si>
  <si>
    <t xml:space="preserve">2.ČP RAČICE </t>
  </si>
  <si>
    <t>dorostenci 08</t>
  </si>
  <si>
    <t>žáci 10</t>
  </si>
  <si>
    <t>žákyně 10</t>
  </si>
  <si>
    <t>junioři 06</t>
  </si>
  <si>
    <t>juniorky 06</t>
  </si>
  <si>
    <t>dorostenky 08</t>
  </si>
  <si>
    <t>Petrovičová Eva 09</t>
  </si>
  <si>
    <t>Vlčková Adéla 09</t>
  </si>
  <si>
    <t xml:space="preserve">Mikešová Anna 10 </t>
  </si>
  <si>
    <t>Krausová Barbora 10</t>
  </si>
  <si>
    <t>Alexová Denisa 10</t>
  </si>
  <si>
    <t>Příkopová Veronika 10</t>
  </si>
  <si>
    <t>Tulachová Lada 10</t>
  </si>
  <si>
    <t>Čenovská Rozárie 10</t>
  </si>
  <si>
    <t>Mensová Veronika 10</t>
  </si>
  <si>
    <t>Cvachoučková Anna 10</t>
  </si>
  <si>
    <t>Bízková Kateřina 10</t>
  </si>
  <si>
    <t>Burešová Soňa 10</t>
  </si>
  <si>
    <t>Drozdová Jůlie 10</t>
  </si>
  <si>
    <t>Árva Dominika 10</t>
  </si>
  <si>
    <t>GPC</t>
  </si>
  <si>
    <t>Kunclová Mariana 10</t>
  </si>
  <si>
    <t>Šimánová Lucie 10</t>
  </si>
  <si>
    <t>Svrčinová Amelie 10</t>
  </si>
  <si>
    <t>Videmannová Monika 10</t>
  </si>
  <si>
    <t>Dufková Pavla 10</t>
  </si>
  <si>
    <t>Řáhová Dominika 10</t>
  </si>
  <si>
    <t>Štěpánková Stella 06</t>
  </si>
  <si>
    <t>Papoušek Ondřej 06</t>
  </si>
  <si>
    <t>ZNO</t>
  </si>
  <si>
    <t>Šmída Antonín 07</t>
  </si>
  <si>
    <t>Kuncl Marek 07</t>
  </si>
  <si>
    <t>Novák Jonáš 07</t>
  </si>
  <si>
    <t>K1 4km</t>
  </si>
  <si>
    <t>Lípa Jan 10</t>
  </si>
  <si>
    <t>Skalka Tobiáš 10</t>
  </si>
  <si>
    <t>Šára Petr 10</t>
  </si>
  <si>
    <t>Kerner Štěpán 10</t>
  </si>
  <si>
    <t>Vích Jiří 10</t>
  </si>
  <si>
    <t>Jelen Matyáš 10</t>
  </si>
  <si>
    <t>Horníček Hubert 10</t>
  </si>
  <si>
    <t>Hirsh Štěpán 10</t>
  </si>
  <si>
    <t>Svatoš Filip 10</t>
  </si>
  <si>
    <t>Majer Lukáš 10</t>
  </si>
  <si>
    <t>Nyári Jakub 10</t>
  </si>
  <si>
    <t>Houda Hynek 10</t>
  </si>
  <si>
    <t>Kremla Jakub 10</t>
  </si>
  <si>
    <t>Vituj Antonín 10</t>
  </si>
  <si>
    <t>K1 4 km</t>
  </si>
  <si>
    <t>Málek František 10</t>
  </si>
  <si>
    <t>Růžička Ondřej 10</t>
  </si>
  <si>
    <t>Šrámek Oscar 09</t>
  </si>
  <si>
    <t>Němeček Jaromír 10</t>
  </si>
  <si>
    <t>Šťastný Jakub 10</t>
  </si>
  <si>
    <t>Havlík Jiří 10</t>
  </si>
  <si>
    <t>Krejčí Matyáš 10</t>
  </si>
  <si>
    <t>Herzog Ondřej 10</t>
  </si>
  <si>
    <t>Půlpán Marek 10</t>
  </si>
  <si>
    <t>Racek David 10</t>
  </si>
  <si>
    <t>Lukeš Šimon 10</t>
  </si>
  <si>
    <t>Hutečka Jakub 10</t>
  </si>
  <si>
    <t>Žirovnický Štěpán 10</t>
  </si>
  <si>
    <t>Martynenko Danilo 08</t>
  </si>
  <si>
    <t>K2 1 km</t>
  </si>
  <si>
    <t>C1 int.</t>
  </si>
  <si>
    <t>C1 500</t>
  </si>
  <si>
    <t>C1 1km</t>
  </si>
  <si>
    <t>C2 500</t>
  </si>
  <si>
    <t>Koulová Tereza 10</t>
  </si>
  <si>
    <t>Kovářová Sofie 09</t>
  </si>
  <si>
    <t>Chovancová Daniela 09</t>
  </si>
  <si>
    <t>Kadlečková Eva 10</t>
  </si>
  <si>
    <t>Bočková Evelína 06</t>
  </si>
  <si>
    <t>Kačenová Magdaléna 09</t>
  </si>
  <si>
    <t>Pavlišová Vendula 10</t>
  </si>
  <si>
    <t>Poddubnyi Nykyta 10</t>
  </si>
  <si>
    <t>Čechák Jakub 10</t>
  </si>
  <si>
    <t>Vojík Filip 10</t>
  </si>
  <si>
    <t>Bašta Richard 10</t>
  </si>
  <si>
    <t>Hladeček Vojtěch 10</t>
  </si>
  <si>
    <t>Neradil David 10</t>
  </si>
  <si>
    <t>Hlaváč Damián 10</t>
  </si>
  <si>
    <t>Konhefr Tomáš 10</t>
  </si>
  <si>
    <t>C1 4km</t>
  </si>
  <si>
    <t>Brabec Dalibor 07</t>
  </si>
  <si>
    <t>Křivánková Agáta 08</t>
  </si>
  <si>
    <t>K1 200</t>
  </si>
  <si>
    <t>Videmanonová Tereza 07</t>
  </si>
  <si>
    <t>Živný Cyril 07</t>
  </si>
  <si>
    <t>Novotný Luboš 07</t>
  </si>
  <si>
    <t>K2 1000</t>
  </si>
  <si>
    <t>Brožík Matěj 10</t>
  </si>
  <si>
    <t>Ballay Rostislav 10</t>
  </si>
  <si>
    <t>Vít Lesián 10</t>
  </si>
  <si>
    <t>C1 200</t>
  </si>
  <si>
    <t>C2 1 km</t>
  </si>
  <si>
    <t>Spáčil Marek 10</t>
  </si>
  <si>
    <t>Honěk Tomáš 10</t>
  </si>
  <si>
    <t>C1 1 km</t>
  </si>
  <si>
    <t>C1 5km</t>
  </si>
  <si>
    <t>C2 5km</t>
  </si>
  <si>
    <t>Mach David 08</t>
  </si>
  <si>
    <t>Mašík Štěpán 08</t>
  </si>
  <si>
    <t>Miekhtiev Ruslan 08</t>
  </si>
  <si>
    <t>Jirouchová Magdalena 06</t>
  </si>
  <si>
    <t>Popelka Klára 07</t>
  </si>
  <si>
    <t>Viesnerová Laura 10</t>
  </si>
  <si>
    <t>Štemberková Berenika 10</t>
  </si>
  <si>
    <t>Matrochová Livie 07</t>
  </si>
  <si>
    <t>Malá Anna Marie 09</t>
  </si>
  <si>
    <t>Kolanda Tomáš 10</t>
  </si>
  <si>
    <t>Řihořek Tomáš 08</t>
  </si>
  <si>
    <t>Zimčík Tomáš 07</t>
  </si>
  <si>
    <t>Havlat Matyáš 10</t>
  </si>
  <si>
    <t>Skrovná Ema 07</t>
  </si>
  <si>
    <t>Vávrová Emnuela 08</t>
  </si>
  <si>
    <t>Hein Ondřej 10</t>
  </si>
  <si>
    <t>Pokorný Richard 10</t>
  </si>
  <si>
    <t>žákyně 11</t>
  </si>
  <si>
    <t>juniorky 07</t>
  </si>
  <si>
    <t>dorostenky 09</t>
  </si>
  <si>
    <t>žáci 11</t>
  </si>
  <si>
    <t>dorostenci 09</t>
  </si>
  <si>
    <t>junioři 07</t>
  </si>
  <si>
    <t>1. ČP Račice vytrvalost</t>
  </si>
  <si>
    <t>3. ČP RAČICE (NZ juniorů)</t>
  </si>
  <si>
    <t>Mádlíková Lucie 07</t>
  </si>
  <si>
    <t>Zubková Eliška 11</t>
  </si>
  <si>
    <t>Teislerová Nela 11</t>
  </si>
  <si>
    <t>Košíková Barbora 11</t>
  </si>
  <si>
    <t>Janotová Darina 11</t>
  </si>
  <si>
    <t>Lomascolo Szittyay Chiara 11</t>
  </si>
  <si>
    <t>Kofroňová Karolína 11</t>
  </si>
  <si>
    <t>Řihošková Anna 11</t>
  </si>
  <si>
    <t>Kučerová Jolana 11</t>
  </si>
  <si>
    <t>Hartmannová Eliška 11</t>
  </si>
  <si>
    <t>Kozáková Kateřina 11</t>
  </si>
  <si>
    <t>Peštová Barbora 11</t>
  </si>
  <si>
    <t>Vodičková Josefina 11</t>
  </si>
  <si>
    <t>Malinová Kateřina 11</t>
  </si>
  <si>
    <t>Vondrová Eliška 11</t>
  </si>
  <si>
    <t>Pospíšilová Tereza 11</t>
  </si>
  <si>
    <t>Fialová Elen 11</t>
  </si>
  <si>
    <t>Havlová Eliška 11</t>
  </si>
  <si>
    <t>VSO</t>
  </si>
  <si>
    <t>Švábová Linda 11</t>
  </si>
  <si>
    <t>Mušková Šárka 11</t>
  </si>
  <si>
    <t>Vávrová Amálie 11</t>
  </si>
  <si>
    <t>Přikrylová Ida 10</t>
  </si>
  <si>
    <t>Chadimová Lucie 11</t>
  </si>
  <si>
    <t>Jirousková Alice 11</t>
  </si>
  <si>
    <t>Malá Eliška 11</t>
  </si>
  <si>
    <t>Fibigrová Julie 11</t>
  </si>
  <si>
    <t>Šárová Ema 08</t>
  </si>
  <si>
    <t>Siváková Andrea 07</t>
  </si>
  <si>
    <t>1 jky</t>
  </si>
  <si>
    <t>2 jky</t>
  </si>
  <si>
    <t xml:space="preserve">6 jky </t>
  </si>
  <si>
    <t>8 jky</t>
  </si>
  <si>
    <t>3 jky</t>
  </si>
  <si>
    <t>5 jky</t>
  </si>
  <si>
    <t xml:space="preserve">8 jky </t>
  </si>
  <si>
    <t>Maříková Daniela 06</t>
  </si>
  <si>
    <t>4 jři</t>
  </si>
  <si>
    <t>Navrátil Robert 07</t>
  </si>
  <si>
    <t>Sýkora Pavel 06</t>
  </si>
  <si>
    <t>Benešovský František 06</t>
  </si>
  <si>
    <t>Majer Petr 07</t>
  </si>
  <si>
    <t>7 jři</t>
  </si>
  <si>
    <t>12 jři</t>
  </si>
  <si>
    <t>K1 1000</t>
  </si>
  <si>
    <t>10 jři</t>
  </si>
  <si>
    <t>2 jři</t>
  </si>
  <si>
    <t>8 jři</t>
  </si>
  <si>
    <t>Lazák Tomáš 07</t>
  </si>
  <si>
    <t>Jech Karel 07</t>
  </si>
  <si>
    <t>Bartek Matyáš 07</t>
  </si>
  <si>
    <t>5 jři</t>
  </si>
  <si>
    <t>Heusler David 08</t>
  </si>
  <si>
    <t>Kurka Štěpán 08</t>
  </si>
  <si>
    <t>Gerhát Josef 08</t>
  </si>
  <si>
    <t>Treybal Jáchym 08</t>
  </si>
  <si>
    <t>Strážovský František 08</t>
  </si>
  <si>
    <t>Hlaváč Ondřej 08</t>
  </si>
  <si>
    <t>Pohl Jan 08</t>
  </si>
  <si>
    <t>Baier Samuel 11</t>
  </si>
  <si>
    <t>Vaňas Mikuláš 11</t>
  </si>
  <si>
    <t>Linhauer Dan 11</t>
  </si>
  <si>
    <t>Gabrhel Alexandr 11</t>
  </si>
  <si>
    <t>Musil Jakub 11</t>
  </si>
  <si>
    <t>Kopeček Jaromír 11</t>
  </si>
  <si>
    <t>Balhar Tomáš 11</t>
  </si>
  <si>
    <t>Říha František 11</t>
  </si>
  <si>
    <t>Hruška Alexander 11</t>
  </si>
  <si>
    <t>Hamtil David 11</t>
  </si>
  <si>
    <t>Svoboda Filip 11</t>
  </si>
  <si>
    <t>Florián Michal 11</t>
  </si>
  <si>
    <t>Šulc Filip 11</t>
  </si>
  <si>
    <t>Macháč David 11</t>
  </si>
  <si>
    <t>Valenta Matyáš 11</t>
  </si>
  <si>
    <t>Zimčík Martin 11</t>
  </si>
  <si>
    <t>Kaftan Vojta 11</t>
  </si>
  <si>
    <t>Kubínek Karel 11</t>
  </si>
  <si>
    <t>Chatrný Filip 11</t>
  </si>
  <si>
    <t>Lukáš Matěj 11</t>
  </si>
  <si>
    <t>Černý František 10</t>
  </si>
  <si>
    <t xml:space="preserve">Andrle Tomáš 10 </t>
  </si>
  <si>
    <t>Brdek Štěpán 10</t>
  </si>
  <si>
    <t>Šmída Vít 10</t>
  </si>
  <si>
    <t>Studziński Ondřej 10</t>
  </si>
  <si>
    <t>Juttner Jakub 11</t>
  </si>
  <si>
    <t xml:space="preserve">Řezníček Michal 11 </t>
  </si>
  <si>
    <t>Štědrý Vuncent 11</t>
  </si>
  <si>
    <t>Stepanov Illia 06</t>
  </si>
  <si>
    <t>Maier Matyas 06</t>
  </si>
  <si>
    <t>C2 1km</t>
  </si>
  <si>
    <t>Havlíček Viktor 11</t>
  </si>
  <si>
    <t>Hřeblo Aleš 11</t>
  </si>
  <si>
    <t>Resl Vojtěch 11</t>
  </si>
  <si>
    <t>Prokeš Jindřich 11</t>
  </si>
  <si>
    <t>Hulan Petr 11</t>
  </si>
  <si>
    <t>Moravec Jan 11</t>
  </si>
  <si>
    <t>Kuchta Vojtěch 11</t>
  </si>
  <si>
    <t>Vymazal Erik 10</t>
  </si>
  <si>
    <t>Mulačová Emma 09</t>
  </si>
  <si>
    <t>Neumannová Natálie 08</t>
  </si>
  <si>
    <t>Skalická Julie 10</t>
  </si>
  <si>
    <t xml:space="preserve">Semecká Elza 11 </t>
  </si>
  <si>
    <t>Kučerová Šárka 11</t>
  </si>
  <si>
    <t>Rusňáková Liliana 10</t>
  </si>
  <si>
    <t>Němčáková Julie 11</t>
  </si>
  <si>
    <t>Stiskálková Dorka 11</t>
  </si>
  <si>
    <t>Valsová Veronika 07</t>
  </si>
  <si>
    <t>1 dlouhá + 4 krátké (max 1 x debl)</t>
  </si>
  <si>
    <t>1 dlouhá + 5 krátké (max 2 x debl)</t>
  </si>
  <si>
    <t>1 dlouhá + 4 krátké (debl se nepočítá)</t>
  </si>
  <si>
    <t>Musil Adam 08</t>
  </si>
  <si>
    <t>Kodet Jan 06</t>
  </si>
  <si>
    <t>Uher Jan 07</t>
  </si>
  <si>
    <t>Tvrdoň Bruno 07</t>
  </si>
  <si>
    <t>ČP</t>
  </si>
  <si>
    <t>Doležal Matyáš 08</t>
  </si>
  <si>
    <t>Fišer Břetislav 08</t>
  </si>
  <si>
    <t>Čakrt Vojtěch 09</t>
  </si>
  <si>
    <t>Trojčínský Patrik 10</t>
  </si>
  <si>
    <t>Vaclas André 10</t>
  </si>
  <si>
    <t>Jánošík Alex 10</t>
  </si>
  <si>
    <t>Hlaváč Lukáš 10</t>
  </si>
  <si>
    <t>Vlček Jakub 10</t>
  </si>
  <si>
    <t>Hes Václav 11</t>
  </si>
  <si>
    <t>Vosáhlo Jakub 10</t>
  </si>
  <si>
    <t>Rochová Justina 07</t>
  </si>
  <si>
    <t>Dostálová Kateřina 08</t>
  </si>
  <si>
    <t>10 jky</t>
  </si>
  <si>
    <t>Stahlová Eva 07</t>
  </si>
  <si>
    <t>Fialová Markéta 09</t>
  </si>
  <si>
    <t>9 jři</t>
  </si>
  <si>
    <t>Kroutil Milan 08</t>
  </si>
  <si>
    <t xml:space="preserve">Pechar Lukáš 10  </t>
  </si>
  <si>
    <t>bodování SCM</t>
  </si>
  <si>
    <t>ČP mládeže 2024 po MČR kr.tratě</t>
  </si>
  <si>
    <t>Čmejlová Klára 10</t>
  </si>
</sst>
</file>

<file path=xl/styles.xml><?xml version="1.0" encoding="utf-8"?>
<styleSheet xmlns="http://schemas.openxmlformats.org/spreadsheetml/2006/main">
  <fonts count="20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indexed="12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12"/>
      <name val="Arial"/>
      <family val="2"/>
      <charset val="238"/>
    </font>
    <font>
      <b/>
      <sz val="11"/>
      <name val="Arial"/>
      <family val="2"/>
      <charset val="238"/>
    </font>
    <font>
      <b/>
      <sz val="10"/>
      <color indexed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9"/>
      <name val="Arial"/>
      <family val="2"/>
      <charset val="238"/>
    </font>
    <font>
      <sz val="10"/>
      <color rgb="FF212529"/>
      <name val="Arial"/>
      <family val="2"/>
      <charset val="238"/>
    </font>
    <font>
      <b/>
      <sz val="10"/>
      <color rgb="FF00B050"/>
      <name val="Arial"/>
      <family val="2"/>
      <charset val="238"/>
    </font>
    <font>
      <b/>
      <sz val="9"/>
      <color indexed="12"/>
      <name val="Arial"/>
      <family val="2"/>
      <charset val="238"/>
    </font>
    <font>
      <b/>
      <sz val="9"/>
      <color rgb="FF0070C0"/>
      <name val="Arial"/>
      <family val="2"/>
      <charset val="238"/>
    </font>
    <font>
      <b/>
      <sz val="10"/>
      <color rgb="FF0070C0"/>
      <name val="Arial"/>
      <family val="2"/>
      <charset val="238"/>
    </font>
    <font>
      <sz val="1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0"/>
      <color rgb="FFFF0000"/>
      <name val="Arial"/>
      <family val="2"/>
      <charset val="238"/>
    </font>
  </fonts>
  <fills count="19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theme="5" tint="0.79998168889431442"/>
        <bgColor indexed="26"/>
      </patternFill>
    </fill>
    <fill>
      <patternFill patternType="solid">
        <fgColor theme="8" tint="0.79998168889431442"/>
        <bgColor indexed="41"/>
      </patternFill>
    </fill>
    <fill>
      <patternFill patternType="solid">
        <fgColor theme="5" tint="0.79998168889431442"/>
        <bgColor indexed="9"/>
      </patternFill>
    </fill>
    <fill>
      <patternFill patternType="solid">
        <fgColor theme="7" tint="0.59999389629810485"/>
        <bgColor indexed="26"/>
      </patternFill>
    </fill>
    <fill>
      <patternFill patternType="solid">
        <fgColor rgb="FFFFFF00"/>
        <bgColor indexed="9"/>
      </patternFill>
    </fill>
    <fill>
      <patternFill patternType="solid">
        <fgColor theme="5" tint="0.59999389629810485"/>
        <bgColor indexed="26"/>
      </patternFill>
    </fill>
    <fill>
      <patternFill patternType="solid">
        <fgColor theme="9" tint="0.79998168889431442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3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41"/>
      </patternFill>
    </fill>
    <fill>
      <patternFill patternType="solid">
        <fgColor rgb="FFFF0000"/>
        <bgColor indexed="26"/>
      </patternFill>
    </fill>
    <fill>
      <patternFill patternType="solid">
        <fgColor rgb="FF0070C0"/>
        <bgColor indexed="26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8"/>
      </left>
      <right/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179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top"/>
    </xf>
    <xf numFmtId="0" fontId="0" fillId="0" borderId="0" xfId="0" applyAlignment="1">
      <alignment horizontal="center"/>
    </xf>
    <xf numFmtId="0" fontId="2" fillId="0" borderId="1" xfId="0" applyFont="1" applyBorder="1"/>
    <xf numFmtId="0" fontId="2" fillId="0" borderId="4" xfId="0" applyFont="1" applyBorder="1" applyAlignment="1">
      <alignment vertical="top"/>
    </xf>
    <xf numFmtId="0" fontId="4" fillId="0" borderId="5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4" fillId="0" borderId="1" xfId="0" applyFont="1" applyBorder="1" applyAlignment="1">
      <alignment horizontal="center"/>
    </xf>
    <xf numFmtId="0" fontId="6" fillId="0" borderId="9" xfId="0" applyFont="1" applyBorder="1" applyAlignment="1">
      <alignment horizontal="center" vertical="top"/>
    </xf>
    <xf numFmtId="0" fontId="6" fillId="0" borderId="10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12" xfId="0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1" fontId="7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" fontId="7" fillId="0" borderId="16" xfId="0" applyNumberFormat="1" applyFont="1" applyBorder="1" applyAlignment="1">
      <alignment horizontal="center"/>
    </xf>
    <xf numFmtId="0" fontId="2" fillId="0" borderId="18" xfId="0" applyFont="1" applyBorder="1"/>
    <xf numFmtId="0" fontId="2" fillId="0" borderId="1" xfId="0" applyFont="1" applyBorder="1" applyAlignment="1">
      <alignment horizontal="left"/>
    </xf>
    <xf numFmtId="0" fontId="4" fillId="0" borderId="17" xfId="0" applyFont="1" applyBorder="1" applyAlignment="1">
      <alignment horizontal="center" vertical="top"/>
    </xf>
    <xf numFmtId="0" fontId="2" fillId="0" borderId="18" xfId="0" applyFont="1" applyBorder="1" applyAlignment="1">
      <alignment horizontal="left"/>
    </xf>
    <xf numFmtId="0" fontId="2" fillId="0" borderId="18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11" fillId="0" borderId="18" xfId="0" applyFont="1" applyBorder="1" applyAlignment="1">
      <alignment horizontal="center" vertical="top"/>
    </xf>
    <xf numFmtId="0" fontId="10" fillId="0" borderId="1" xfId="0" applyFont="1" applyBorder="1"/>
    <xf numFmtId="0" fontId="4" fillId="4" borderId="27" xfId="0" applyFont="1" applyFill="1" applyBorder="1" applyAlignment="1">
      <alignment vertical="top"/>
    </xf>
    <xf numFmtId="0" fontId="5" fillId="4" borderId="21" xfId="0" applyFont="1" applyFill="1" applyBorder="1" applyAlignment="1">
      <alignment vertical="top"/>
    </xf>
    <xf numFmtId="0" fontId="4" fillId="4" borderId="21" xfId="0" applyFont="1" applyFill="1" applyBorder="1" applyAlignment="1">
      <alignment vertical="top"/>
    </xf>
    <xf numFmtId="0" fontId="2" fillId="4" borderId="18" xfId="0" applyFont="1" applyFill="1" applyBorder="1" applyAlignment="1">
      <alignment horizontal="center" vertical="top"/>
    </xf>
    <xf numFmtId="0" fontId="4" fillId="5" borderId="8" xfId="0" applyFont="1" applyFill="1" applyBorder="1" applyAlignment="1">
      <alignment vertical="top"/>
    </xf>
    <xf numFmtId="0" fontId="4" fillId="5" borderId="7" xfId="0" applyFont="1" applyFill="1" applyBorder="1" applyAlignment="1">
      <alignment vertical="top"/>
    </xf>
    <xf numFmtId="0" fontId="4" fillId="5" borderId="21" xfId="0" applyFont="1" applyFill="1" applyBorder="1" applyAlignment="1">
      <alignment vertical="top"/>
    </xf>
    <xf numFmtId="0" fontId="4" fillId="6" borderId="21" xfId="0" applyFont="1" applyFill="1" applyBorder="1" applyAlignment="1">
      <alignment vertical="top"/>
    </xf>
    <xf numFmtId="0" fontId="5" fillId="6" borderId="21" xfId="0" applyFont="1" applyFill="1" applyBorder="1" applyAlignment="1">
      <alignment vertical="top"/>
    </xf>
    <xf numFmtId="0" fontId="2" fillId="6" borderId="21" xfId="0" applyFont="1" applyFill="1" applyBorder="1" applyAlignment="1">
      <alignment vertical="top"/>
    </xf>
    <xf numFmtId="0" fontId="2" fillId="6" borderId="18" xfId="0" applyFont="1" applyFill="1" applyBorder="1" applyAlignment="1">
      <alignment horizontal="center" vertical="top"/>
    </xf>
    <xf numFmtId="0" fontId="9" fillId="4" borderId="18" xfId="0" applyFont="1" applyFill="1" applyBorder="1" applyAlignment="1">
      <alignment horizontal="center" vertical="center"/>
    </xf>
    <xf numFmtId="0" fontId="12" fillId="4" borderId="18" xfId="0" applyFont="1" applyFill="1" applyBorder="1" applyAlignment="1">
      <alignment horizontal="center" vertical="top"/>
    </xf>
    <xf numFmtId="0" fontId="12" fillId="5" borderId="13" xfId="0" applyFont="1" applyFill="1" applyBorder="1" applyAlignment="1">
      <alignment horizontal="center" vertical="top"/>
    </xf>
    <xf numFmtId="0" fontId="9" fillId="5" borderId="13" xfId="0" applyFont="1" applyFill="1" applyBorder="1" applyAlignment="1">
      <alignment horizontal="center" vertical="top"/>
    </xf>
    <xf numFmtId="0" fontId="12" fillId="5" borderId="15" xfId="0" applyFont="1" applyFill="1" applyBorder="1" applyAlignment="1">
      <alignment horizontal="center" vertical="top"/>
    </xf>
    <xf numFmtId="0" fontId="9" fillId="5" borderId="18" xfId="0" applyFont="1" applyFill="1" applyBorder="1" applyAlignment="1">
      <alignment horizontal="center" vertical="top"/>
    </xf>
    <xf numFmtId="0" fontId="12" fillId="5" borderId="18" xfId="0" applyFont="1" applyFill="1" applyBorder="1" applyAlignment="1">
      <alignment horizontal="center" vertical="top"/>
    </xf>
    <xf numFmtId="0" fontId="9" fillId="6" borderId="18" xfId="0" applyFont="1" applyFill="1" applyBorder="1" applyAlignment="1">
      <alignment horizontal="center" vertical="top"/>
    </xf>
    <xf numFmtId="0" fontId="13" fillId="6" borderId="18" xfId="0" applyFont="1" applyFill="1" applyBorder="1" applyAlignment="1">
      <alignment horizontal="center" vertical="top"/>
    </xf>
    <xf numFmtId="0" fontId="4" fillId="7" borderId="24" xfId="0" applyFont="1" applyFill="1" applyBorder="1" applyAlignment="1">
      <alignment horizontal="center" vertical="top"/>
    </xf>
    <xf numFmtId="0" fontId="2" fillId="0" borderId="33" xfId="0" applyFont="1" applyBorder="1"/>
    <xf numFmtId="0" fontId="4" fillId="0" borderId="13" xfId="0" applyFont="1" applyBorder="1" applyAlignment="1">
      <alignment horizontal="center"/>
    </xf>
    <xf numFmtId="0" fontId="2" fillId="0" borderId="18" xfId="0" applyFont="1" applyBorder="1" applyAlignment="1">
      <alignment horizontal="center" vertical="top"/>
    </xf>
    <xf numFmtId="0" fontId="2" fillId="0" borderId="19" xfId="0" applyFont="1" applyBorder="1" applyAlignment="1">
      <alignment horizontal="center"/>
    </xf>
    <xf numFmtId="0" fontId="4" fillId="8" borderId="21" xfId="0" applyFont="1" applyFill="1" applyBorder="1" applyAlignment="1">
      <alignment vertical="top"/>
    </xf>
    <xf numFmtId="0" fontId="5" fillId="8" borderId="21" xfId="0" applyFont="1" applyFill="1" applyBorder="1" applyAlignment="1">
      <alignment vertical="top"/>
    </xf>
    <xf numFmtId="0" fontId="2" fillId="8" borderId="21" xfId="0" applyFont="1" applyFill="1" applyBorder="1" applyAlignment="1">
      <alignment vertical="top"/>
    </xf>
    <xf numFmtId="0" fontId="9" fillId="8" borderId="18" xfId="0" applyFont="1" applyFill="1" applyBorder="1" applyAlignment="1">
      <alignment horizontal="center" vertical="top"/>
    </xf>
    <xf numFmtId="0" fontId="13" fillId="8" borderId="18" xfId="0" applyFont="1" applyFill="1" applyBorder="1" applyAlignment="1">
      <alignment horizontal="center" vertical="top"/>
    </xf>
    <xf numFmtId="0" fontId="4" fillId="9" borderId="28" xfId="0" applyFont="1" applyFill="1" applyBorder="1" applyAlignment="1">
      <alignment vertical="top"/>
    </xf>
    <xf numFmtId="0" fontId="4" fillId="9" borderId="21" xfId="0" applyFont="1" applyFill="1" applyBorder="1" applyAlignment="1">
      <alignment vertical="top"/>
    </xf>
    <xf numFmtId="0" fontId="4" fillId="9" borderId="29" xfId="0" applyFont="1" applyFill="1" applyBorder="1" applyAlignment="1">
      <alignment vertical="top"/>
    </xf>
    <xf numFmtId="0" fontId="9" fillId="9" borderId="18" xfId="0" applyFont="1" applyFill="1" applyBorder="1" applyAlignment="1">
      <alignment horizontal="center" vertical="top"/>
    </xf>
    <xf numFmtId="0" fontId="12" fillId="9" borderId="18" xfId="0" applyFont="1" applyFill="1" applyBorder="1" applyAlignment="1">
      <alignment horizontal="center" vertical="top"/>
    </xf>
    <xf numFmtId="0" fontId="2" fillId="8" borderId="18" xfId="0" applyFont="1" applyFill="1" applyBorder="1" applyAlignment="1">
      <alignment horizontal="center" vertical="top"/>
    </xf>
    <xf numFmtId="0" fontId="2" fillId="9" borderId="18" xfId="0" applyFont="1" applyFill="1" applyBorder="1" applyAlignment="1">
      <alignment horizontal="center" vertical="top"/>
    </xf>
    <xf numFmtId="0" fontId="8" fillId="0" borderId="18" xfId="0" applyFont="1" applyBorder="1" applyAlignment="1">
      <alignment horizontal="center"/>
    </xf>
    <xf numFmtId="0" fontId="2" fillId="0" borderId="34" xfId="0" applyFont="1" applyBorder="1" applyAlignment="1">
      <alignment horizontal="left"/>
    </xf>
    <xf numFmtId="1" fontId="7" fillId="0" borderId="35" xfId="0" applyNumberFormat="1" applyFont="1" applyBorder="1" applyAlignment="1">
      <alignment horizontal="center"/>
    </xf>
    <xf numFmtId="1" fontId="7" fillId="0" borderId="18" xfId="0" applyNumberFormat="1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1" fontId="5" fillId="0" borderId="18" xfId="0" applyNumberFormat="1" applyFont="1" applyBorder="1" applyAlignment="1">
      <alignment horizontal="center"/>
    </xf>
    <xf numFmtId="0" fontId="14" fillId="0" borderId="18" xfId="0" applyFont="1" applyBorder="1" applyAlignment="1">
      <alignment horizontal="center"/>
    </xf>
    <xf numFmtId="0" fontId="11" fillId="0" borderId="18" xfId="0" applyFont="1" applyBorder="1" applyAlignment="1">
      <alignment horizontal="center"/>
    </xf>
    <xf numFmtId="0" fontId="2" fillId="0" borderId="21" xfId="0" applyFont="1" applyBorder="1"/>
    <xf numFmtId="0" fontId="2" fillId="0" borderId="14" xfId="0" applyFont="1" applyBorder="1"/>
    <xf numFmtId="0" fontId="2" fillId="0" borderId="13" xfId="0" applyFont="1" applyBorder="1"/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2" fillId="10" borderId="1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left"/>
    </xf>
    <xf numFmtId="0" fontId="2" fillId="10" borderId="18" xfId="0" applyFont="1" applyFill="1" applyBorder="1" applyAlignment="1">
      <alignment horizontal="left"/>
    </xf>
    <xf numFmtId="0" fontId="2" fillId="10" borderId="13" xfId="0" applyFont="1" applyFill="1" applyBorder="1" applyAlignment="1">
      <alignment horizontal="left"/>
    </xf>
    <xf numFmtId="0" fontId="10" fillId="10" borderId="18" xfId="0" applyFont="1" applyFill="1" applyBorder="1"/>
    <xf numFmtId="0" fontId="2" fillId="10" borderId="34" xfId="0" applyFont="1" applyFill="1" applyBorder="1" applyAlignment="1">
      <alignment horizontal="left"/>
    </xf>
    <xf numFmtId="0" fontId="2" fillId="10" borderId="1" xfId="0" applyFont="1" applyFill="1" applyBorder="1"/>
    <xf numFmtId="0" fontId="2" fillId="0" borderId="40" xfId="0" applyFont="1" applyBorder="1"/>
    <xf numFmtId="0" fontId="4" fillId="6" borderId="18" xfId="0" applyFont="1" applyFill="1" applyBorder="1" applyAlignment="1">
      <alignment horizontal="center" vertical="top"/>
    </xf>
    <xf numFmtId="0" fontId="4" fillId="11" borderId="3" xfId="0" applyFont="1" applyFill="1" applyBorder="1" applyAlignment="1">
      <alignment horizontal="center" vertical="top"/>
    </xf>
    <xf numFmtId="0" fontId="2" fillId="12" borderId="18" xfId="0" applyFont="1" applyFill="1" applyBorder="1"/>
    <xf numFmtId="0" fontId="2" fillId="12" borderId="1" xfId="0" applyFont="1" applyFill="1" applyBorder="1" applyAlignment="1">
      <alignment horizontal="center"/>
    </xf>
    <xf numFmtId="0" fontId="2" fillId="12" borderId="1" xfId="0" applyFont="1" applyFill="1" applyBorder="1"/>
    <xf numFmtId="0" fontId="2" fillId="12" borderId="16" xfId="0" applyFont="1" applyFill="1" applyBorder="1"/>
    <xf numFmtId="0" fontId="2" fillId="12" borderId="32" xfId="0" applyFont="1" applyFill="1" applyBorder="1"/>
    <xf numFmtId="0" fontId="2" fillId="12" borderId="40" xfId="0" applyFont="1" applyFill="1" applyBorder="1"/>
    <xf numFmtId="0" fontId="16" fillId="3" borderId="18" xfId="0" applyFont="1" applyFill="1" applyBorder="1" applyAlignment="1">
      <alignment horizontal="center"/>
    </xf>
    <xf numFmtId="0" fontId="16" fillId="6" borderId="18" xfId="0" applyFont="1" applyFill="1" applyBorder="1" applyAlignment="1">
      <alignment horizontal="center" vertical="top"/>
    </xf>
    <xf numFmtId="0" fontId="2" fillId="12" borderId="18" xfId="0" applyFont="1" applyFill="1" applyBorder="1" applyAlignment="1">
      <alignment horizontal="center"/>
    </xf>
    <xf numFmtId="0" fontId="2" fillId="12" borderId="18" xfId="0" applyFont="1" applyFill="1" applyBorder="1" applyAlignment="1">
      <alignment horizontal="left"/>
    </xf>
    <xf numFmtId="0" fontId="9" fillId="2" borderId="3" xfId="0" applyFont="1" applyFill="1" applyBorder="1" applyAlignment="1">
      <alignment horizontal="center" vertical="top"/>
    </xf>
    <xf numFmtId="0" fontId="10" fillId="12" borderId="1" xfId="0" applyFont="1" applyFill="1" applyBorder="1"/>
    <xf numFmtId="0" fontId="2" fillId="12" borderId="1" xfId="0" applyFont="1" applyFill="1" applyBorder="1" applyAlignment="1">
      <alignment horizontal="left"/>
    </xf>
    <xf numFmtId="0" fontId="2" fillId="13" borderId="18" xfId="0" applyFont="1" applyFill="1" applyBorder="1" applyAlignment="1">
      <alignment horizontal="center" vertical="top"/>
    </xf>
    <xf numFmtId="0" fontId="2" fillId="14" borderId="1" xfId="0" applyFont="1" applyFill="1" applyBorder="1" applyAlignment="1">
      <alignment horizontal="center"/>
    </xf>
    <xf numFmtId="0" fontId="2" fillId="14" borderId="19" xfId="0" applyFont="1" applyFill="1" applyBorder="1" applyAlignment="1">
      <alignment horizontal="center"/>
    </xf>
    <xf numFmtId="0" fontId="2" fillId="14" borderId="18" xfId="0" applyFont="1" applyFill="1" applyBorder="1" applyAlignment="1">
      <alignment horizontal="center" vertical="top"/>
    </xf>
    <xf numFmtId="0" fontId="2" fillId="15" borderId="18" xfId="0" applyFont="1" applyFill="1" applyBorder="1" applyAlignment="1">
      <alignment horizontal="center"/>
    </xf>
    <xf numFmtId="0" fontId="2" fillId="15" borderId="18" xfId="0" applyFont="1" applyFill="1" applyBorder="1" applyAlignment="1">
      <alignment horizontal="center" vertical="top"/>
    </xf>
    <xf numFmtId="0" fontId="2" fillId="15" borderId="1" xfId="0" applyFont="1" applyFill="1" applyBorder="1" applyAlignment="1">
      <alignment horizontal="center"/>
    </xf>
    <xf numFmtId="0" fontId="2" fillId="14" borderId="18" xfId="0" applyFont="1" applyFill="1" applyBorder="1" applyAlignment="1">
      <alignment horizontal="center"/>
    </xf>
    <xf numFmtId="0" fontId="2" fillId="16" borderId="18" xfId="0" applyFont="1" applyFill="1" applyBorder="1" applyAlignment="1">
      <alignment horizontal="left"/>
    </xf>
    <xf numFmtId="0" fontId="2" fillId="16" borderId="18" xfId="0" applyFont="1" applyFill="1" applyBorder="1"/>
    <xf numFmtId="0" fontId="2" fillId="16" borderId="1" xfId="0" applyFont="1" applyFill="1" applyBorder="1"/>
    <xf numFmtId="0" fontId="2" fillId="16" borderId="13" xfId="0" applyFont="1" applyFill="1" applyBorder="1"/>
    <xf numFmtId="0" fontId="2" fillId="17" borderId="1" xfId="0" applyFont="1" applyFill="1" applyBorder="1"/>
    <xf numFmtId="0" fontId="2" fillId="17" borderId="18" xfId="0" applyFont="1" applyFill="1" applyBorder="1"/>
    <xf numFmtId="0" fontId="2" fillId="16" borderId="16" xfId="0" applyFont="1" applyFill="1" applyBorder="1"/>
    <xf numFmtId="0" fontId="2" fillId="16" borderId="20" xfId="0" applyFont="1" applyFill="1" applyBorder="1"/>
    <xf numFmtId="0" fontId="2" fillId="16" borderId="1" xfId="0" applyFont="1" applyFill="1" applyBorder="1" applyAlignment="1">
      <alignment horizontal="left"/>
    </xf>
    <xf numFmtId="0" fontId="10" fillId="16" borderId="1" xfId="0" applyFont="1" applyFill="1" applyBorder="1"/>
    <xf numFmtId="0" fontId="2" fillId="17" borderId="16" xfId="0" applyFont="1" applyFill="1" applyBorder="1"/>
    <xf numFmtId="0" fontId="2" fillId="17" borderId="1" xfId="0" applyFont="1" applyFill="1" applyBorder="1" applyAlignment="1">
      <alignment horizontal="left"/>
    </xf>
    <xf numFmtId="0" fontId="10" fillId="16" borderId="0" xfId="0" applyFont="1" applyFill="1"/>
    <xf numFmtId="0" fontId="2" fillId="16" borderId="13" xfId="0" applyFont="1" applyFill="1" applyBorder="1" applyAlignment="1">
      <alignment horizontal="left"/>
    </xf>
    <xf numFmtId="0" fontId="2" fillId="0" borderId="14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4" fillId="0" borderId="3" xfId="0" applyFont="1" applyBorder="1" applyAlignment="1">
      <alignment horizontal="center" vertical="top"/>
    </xf>
    <xf numFmtId="0" fontId="2" fillId="0" borderId="27" xfId="0" applyFont="1" applyBorder="1" applyAlignment="1">
      <alignment horizontal="center"/>
    </xf>
    <xf numFmtId="0" fontId="2" fillId="0" borderId="13" xfId="0" applyFont="1" applyBorder="1" applyAlignment="1">
      <alignment horizontal="left"/>
    </xf>
    <xf numFmtId="0" fontId="10" fillId="0" borderId="18" xfId="0" applyFont="1" applyBorder="1"/>
    <xf numFmtId="0" fontId="4" fillId="15" borderId="18" xfId="0" applyFont="1" applyFill="1" applyBorder="1" applyAlignment="1">
      <alignment horizontal="center"/>
    </xf>
    <xf numFmtId="0" fontId="2" fillId="0" borderId="20" xfId="0" applyFont="1" applyBorder="1"/>
    <xf numFmtId="0" fontId="2" fillId="0" borderId="20" xfId="0" applyFont="1" applyBorder="1" applyAlignment="1">
      <alignment horizontal="center"/>
    </xf>
    <xf numFmtId="1" fontId="7" fillId="0" borderId="14" xfId="0" applyNumberFormat="1" applyFont="1" applyBorder="1" applyAlignment="1">
      <alignment horizontal="center"/>
    </xf>
    <xf numFmtId="0" fontId="14" fillId="0" borderId="20" xfId="0" applyFont="1" applyBorder="1" applyAlignment="1">
      <alignment horizontal="center"/>
    </xf>
    <xf numFmtId="0" fontId="2" fillId="0" borderId="19" xfId="0" applyFont="1" applyBorder="1"/>
    <xf numFmtId="0" fontId="2" fillId="0" borderId="42" xfId="0" applyFont="1" applyBorder="1" applyAlignment="1">
      <alignment horizontal="center"/>
    </xf>
    <xf numFmtId="0" fontId="2" fillId="0" borderId="41" xfId="0" applyFont="1" applyBorder="1" applyAlignment="1">
      <alignment horizontal="center"/>
    </xf>
    <xf numFmtId="0" fontId="2" fillId="0" borderId="42" xfId="0" applyFont="1" applyBorder="1"/>
    <xf numFmtId="0" fontId="2" fillId="0" borderId="15" xfId="0" applyFont="1" applyBorder="1" applyAlignment="1">
      <alignment horizontal="center"/>
    </xf>
    <xf numFmtId="0" fontId="2" fillId="0" borderId="43" xfId="0" applyFont="1" applyBorder="1" applyAlignment="1">
      <alignment horizontal="center"/>
    </xf>
    <xf numFmtId="1" fontId="7" fillId="0" borderId="44" xfId="0" applyNumberFormat="1" applyFont="1" applyBorder="1" applyAlignment="1">
      <alignment horizontal="center"/>
    </xf>
    <xf numFmtId="0" fontId="2" fillId="10" borderId="0" xfId="0" applyFont="1" applyFill="1" applyAlignment="1">
      <alignment horizontal="left"/>
    </xf>
    <xf numFmtId="0" fontId="2" fillId="0" borderId="15" xfId="0" applyFont="1" applyBorder="1"/>
    <xf numFmtId="0" fontId="2" fillId="0" borderId="45" xfId="0" applyFont="1" applyBorder="1"/>
    <xf numFmtId="0" fontId="16" fillId="0" borderId="18" xfId="0" applyFont="1" applyBorder="1" applyAlignment="1">
      <alignment horizontal="center" vertical="top"/>
    </xf>
    <xf numFmtId="0" fontId="15" fillId="0" borderId="18" xfId="0" applyFont="1" applyBorder="1" applyAlignment="1">
      <alignment horizontal="center" vertical="top"/>
    </xf>
    <xf numFmtId="0" fontId="6" fillId="0" borderId="18" xfId="0" applyFont="1" applyBorder="1" applyAlignment="1">
      <alignment horizontal="center" vertical="top"/>
    </xf>
    <xf numFmtId="0" fontId="16" fillId="8" borderId="18" xfId="0" applyFont="1" applyFill="1" applyBorder="1" applyAlignment="1">
      <alignment horizontal="center" vertical="top"/>
    </xf>
    <xf numFmtId="0" fontId="2" fillId="0" borderId="18" xfId="1" applyFont="1" applyBorder="1" applyAlignment="1">
      <alignment horizontal="center"/>
    </xf>
    <xf numFmtId="0" fontId="1" fillId="0" borderId="18" xfId="1" applyBorder="1"/>
    <xf numFmtId="0" fontId="1" fillId="0" borderId="0" xfId="1"/>
    <xf numFmtId="0" fontId="18" fillId="0" borderId="18" xfId="1" applyFont="1" applyBorder="1" applyAlignment="1">
      <alignment horizontal="center"/>
    </xf>
    <xf numFmtId="0" fontId="1" fillId="0" borderId="18" xfId="1" applyBorder="1" applyAlignment="1">
      <alignment horizontal="center"/>
    </xf>
    <xf numFmtId="0" fontId="17" fillId="0" borderId="0" xfId="1" applyFont="1"/>
    <xf numFmtId="0" fontId="19" fillId="17" borderId="1" xfId="0" applyFont="1" applyFill="1" applyBorder="1"/>
    <xf numFmtId="0" fontId="19" fillId="17" borderId="1" xfId="0" applyFont="1" applyFill="1" applyBorder="1" applyAlignment="1">
      <alignment horizontal="left"/>
    </xf>
    <xf numFmtId="0" fontId="19" fillId="17" borderId="18" xfId="0" applyFont="1" applyFill="1" applyBorder="1" applyAlignment="1">
      <alignment horizontal="left"/>
    </xf>
    <xf numFmtId="0" fontId="19" fillId="16" borderId="18" xfId="0" applyFont="1" applyFill="1" applyBorder="1" applyAlignment="1">
      <alignment horizontal="left"/>
    </xf>
    <xf numFmtId="0" fontId="2" fillId="18" borderId="18" xfId="0" applyFont="1" applyFill="1" applyBorder="1"/>
    <xf numFmtId="0" fontId="4" fillId="0" borderId="26" xfId="0" applyFont="1" applyBorder="1" applyAlignment="1">
      <alignment horizontal="center" vertical="top"/>
    </xf>
    <xf numFmtId="0" fontId="4" fillId="0" borderId="36" xfId="0" applyFont="1" applyBorder="1" applyAlignment="1">
      <alignment horizontal="center" vertical="top"/>
    </xf>
    <xf numFmtId="0" fontId="4" fillId="0" borderId="17" xfId="0" applyFont="1" applyBorder="1" applyAlignment="1">
      <alignment horizontal="center" vertical="top"/>
    </xf>
    <xf numFmtId="0" fontId="4" fillId="7" borderId="23" xfId="0" applyFont="1" applyFill="1" applyBorder="1" applyAlignment="1">
      <alignment horizontal="center" vertical="top"/>
    </xf>
    <xf numFmtId="0" fontId="4" fillId="7" borderId="22" xfId="0" applyFont="1" applyFill="1" applyBorder="1" applyAlignment="1">
      <alignment horizontal="center" vertical="top"/>
    </xf>
    <xf numFmtId="0" fontId="4" fillId="7" borderId="24" xfId="0" applyFont="1" applyFill="1" applyBorder="1" applyAlignment="1">
      <alignment horizontal="center" vertical="top"/>
    </xf>
    <xf numFmtId="0" fontId="4" fillId="7" borderId="2" xfId="0" applyFont="1" applyFill="1" applyBorder="1" applyAlignment="1">
      <alignment horizontal="center" vertical="top"/>
    </xf>
    <xf numFmtId="0" fontId="4" fillId="7" borderId="30" xfId="0" applyFont="1" applyFill="1" applyBorder="1" applyAlignment="1">
      <alignment horizontal="center" vertical="top"/>
    </xf>
    <xf numFmtId="0" fontId="4" fillId="7" borderId="31" xfId="0" applyFont="1" applyFill="1" applyBorder="1" applyAlignment="1">
      <alignment horizontal="center" vertical="top"/>
    </xf>
    <xf numFmtId="0" fontId="4" fillId="7" borderId="25" xfId="0" applyFont="1" applyFill="1" applyBorder="1" applyAlignment="1">
      <alignment horizontal="center" vertical="top"/>
    </xf>
    <xf numFmtId="0" fontId="4" fillId="7" borderId="37" xfId="0" applyFont="1" applyFill="1" applyBorder="1" applyAlignment="1">
      <alignment horizontal="center" vertical="top"/>
    </xf>
    <xf numFmtId="0" fontId="4" fillId="7" borderId="39" xfId="0" applyFont="1" applyFill="1" applyBorder="1" applyAlignment="1">
      <alignment horizontal="center" vertical="top"/>
    </xf>
    <xf numFmtId="0" fontId="4" fillId="7" borderId="36" xfId="0" applyFont="1" applyFill="1" applyBorder="1" applyAlignment="1">
      <alignment horizontal="center" vertical="top"/>
    </xf>
    <xf numFmtId="0" fontId="4" fillId="7" borderId="17" xfId="0" applyFont="1" applyFill="1" applyBorder="1" applyAlignment="1">
      <alignment horizontal="center" vertical="top"/>
    </xf>
    <xf numFmtId="0" fontId="4" fillId="7" borderId="38" xfId="0" applyFont="1" applyFill="1" applyBorder="1" applyAlignment="1">
      <alignment horizontal="center" vertical="top"/>
    </xf>
    <xf numFmtId="0" fontId="4" fillId="7" borderId="26" xfId="0" applyFont="1" applyFill="1" applyBorder="1" applyAlignment="1">
      <alignment horizontal="center" vertical="top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BE5D6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DEADA"/>
      <rgbColor rgb="00DCE6F2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181DEC"/>
      <rgbColor rgb="0000CCFF"/>
      <rgbColor rgb="00DAE3F3"/>
      <rgbColor rgb="00CCFFCC"/>
      <rgbColor rgb="00FFFF99"/>
      <rgbColor rgb="0066FFFF"/>
      <rgbColor rgb="00FF99CC"/>
      <rgbColor rgb="00CC99FF"/>
      <rgbColor rgb="00FFCC99"/>
      <rgbColor rgb="003123ED"/>
      <rgbColor rgb="0033CCCC"/>
      <rgbColor rgb="0099CC00"/>
      <rgbColor rgb="00FFC000"/>
      <rgbColor rgb="00FF860D"/>
      <rgbColor rgb="00ED7D31"/>
      <rgbColor rgb="003465A4"/>
      <rgbColor rgb="00969696"/>
      <rgbColor rgb="00003366"/>
      <rgbColor rgb="0000B050"/>
      <rgbColor rgb="00003300"/>
      <rgbColor rgb="00333300"/>
      <rgbColor rgb="00993300"/>
      <rgbColor rgb="00993366"/>
      <rgbColor rgb="003333CC"/>
      <rgbColor rgb="00333333"/>
    </indexedColors>
    <mruColors>
      <color rgb="FFFFFF99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5" tint="-0.249977111117893"/>
  </sheetPr>
  <dimension ref="A1:AG54"/>
  <sheetViews>
    <sheetView topLeftCell="A25" workbookViewId="0">
      <pane xSplit="3" topLeftCell="D1" activePane="topRight" state="frozen"/>
      <selection pane="topRight" activeCell="F17" sqref="F17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7" width="4.6328125" style="1" customWidth="1"/>
    <col min="8" max="8" width="7.6328125" customWidth="1"/>
    <col min="9" max="9" width="3.6328125" customWidth="1"/>
    <col min="10" max="10" width="8.1796875" customWidth="1"/>
    <col min="11" max="11" width="3.6328125" customWidth="1"/>
    <col min="12" max="12" width="7.6328125" customWidth="1"/>
    <col min="13" max="13" width="3.6328125" customWidth="1"/>
    <col min="14" max="14" width="7.6328125" customWidth="1"/>
    <col min="15" max="15" width="3.6328125" customWidth="1"/>
    <col min="16" max="16" width="7.6328125" customWidth="1"/>
    <col min="17" max="17" width="3.6328125" customWidth="1"/>
    <col min="18" max="18" width="7.6328125" style="1" customWidth="1"/>
    <col min="19" max="19" width="3.6328125" style="1" customWidth="1"/>
    <col min="20" max="20" width="8.6328125" style="1" customWidth="1"/>
    <col min="21" max="21" width="3.6328125" style="1" customWidth="1"/>
    <col min="22" max="22" width="7.6328125" style="1" customWidth="1"/>
    <col min="23" max="23" width="3.6328125" style="1" customWidth="1"/>
    <col min="24" max="24" width="8.08984375" style="1" customWidth="1"/>
    <col min="25" max="25" width="3.6328125" style="2" customWidth="1"/>
    <col min="26" max="26" width="7.6328125" style="1" customWidth="1"/>
    <col min="27" max="27" width="3.6328125" style="1" customWidth="1"/>
    <col min="28" max="28" width="7.453125" style="1" customWidth="1"/>
    <col min="29" max="29" width="3.6328125" style="1" customWidth="1"/>
    <col min="30" max="30" width="7.6328125" style="1" customWidth="1"/>
    <col min="31" max="31" width="3.6328125" style="1" customWidth="1"/>
    <col min="32" max="32" width="9" style="1" customWidth="1"/>
    <col min="33" max="33" width="3.6328125" style="1" customWidth="1"/>
    <col min="34" max="34" width="7.6328125" style="1" customWidth="1"/>
    <col min="35" max="35" width="3.6328125" style="1" customWidth="1"/>
    <col min="36" max="16384" width="9.1796875" style="1"/>
  </cols>
  <sheetData>
    <row r="1" spans="1:33" ht="13" thickBot="1"/>
    <row r="2" spans="1:33" s="5" customFormat="1" ht="13.5" thickBot="1">
      <c r="A2" s="3"/>
      <c r="B2" s="22" t="s">
        <v>301</v>
      </c>
      <c r="C2" s="4"/>
      <c r="D2" s="129" t="s">
        <v>423</v>
      </c>
      <c r="E2" s="163" t="s">
        <v>442</v>
      </c>
      <c r="F2" s="164"/>
      <c r="G2" s="165"/>
      <c r="H2" s="173" t="s">
        <v>307</v>
      </c>
      <c r="I2" s="167"/>
      <c r="J2" s="167"/>
      <c r="K2" s="167"/>
      <c r="L2" s="166" t="s">
        <v>182</v>
      </c>
      <c r="M2" s="167"/>
      <c r="N2" s="167"/>
      <c r="O2" s="167"/>
      <c r="P2" s="167"/>
      <c r="Q2" s="168"/>
      <c r="R2" s="174" t="s">
        <v>181</v>
      </c>
      <c r="S2" s="175"/>
      <c r="T2" s="175"/>
      <c r="U2" s="175"/>
      <c r="V2" s="175"/>
      <c r="W2" s="176"/>
      <c r="X2" s="169" t="s">
        <v>90</v>
      </c>
      <c r="Y2" s="169"/>
      <c r="Z2" s="169"/>
      <c r="AA2" s="169"/>
      <c r="AB2" s="169"/>
      <c r="AC2" s="169"/>
      <c r="AD2" s="170" t="s">
        <v>143</v>
      </c>
      <c r="AE2" s="171"/>
      <c r="AF2" s="171"/>
      <c r="AG2" s="172"/>
    </row>
    <row r="3" spans="1:33" ht="13">
      <c r="A3" s="6"/>
      <c r="B3" s="91"/>
      <c r="C3" s="7"/>
      <c r="D3" s="8" t="s">
        <v>0</v>
      </c>
      <c r="E3" s="8" t="s">
        <v>0</v>
      </c>
      <c r="F3" s="9" t="s">
        <v>1</v>
      </c>
      <c r="G3" s="9" t="s">
        <v>2</v>
      </c>
      <c r="H3" s="32" t="s">
        <v>3</v>
      </c>
      <c r="I3" s="33"/>
      <c r="J3" s="34" t="s">
        <v>3</v>
      </c>
      <c r="K3" s="33"/>
      <c r="L3" s="36" t="s">
        <v>3</v>
      </c>
      <c r="M3" s="37"/>
      <c r="N3" s="37" t="s">
        <v>3</v>
      </c>
      <c r="O3" s="37"/>
      <c r="P3" s="38" t="s">
        <v>3</v>
      </c>
      <c r="Q3" s="38"/>
      <c r="R3" s="39" t="s">
        <v>3</v>
      </c>
      <c r="S3" s="39"/>
      <c r="T3" s="39" t="s">
        <v>3</v>
      </c>
      <c r="U3" s="41"/>
      <c r="V3" s="39" t="s">
        <v>3</v>
      </c>
      <c r="W3" s="41"/>
      <c r="X3" s="57" t="s">
        <v>3</v>
      </c>
      <c r="Y3" s="58"/>
      <c r="Z3" s="57" t="s">
        <v>3</v>
      </c>
      <c r="AA3" s="57"/>
      <c r="AB3" s="57" t="s">
        <v>3</v>
      </c>
      <c r="AC3" s="59"/>
      <c r="AD3" s="62" t="s">
        <v>3</v>
      </c>
      <c r="AE3" s="63"/>
      <c r="AF3" s="63" t="s">
        <v>3</v>
      </c>
      <c r="AG3" s="64"/>
    </row>
    <row r="4" spans="1:33" s="15" customFormat="1" ht="12" customHeight="1">
      <c r="A4" s="10"/>
      <c r="B4" s="11" t="s">
        <v>60</v>
      </c>
      <c r="C4" s="12" t="s">
        <v>4</v>
      </c>
      <c r="D4" s="13" t="s">
        <v>5</v>
      </c>
      <c r="E4" s="13" t="s">
        <v>5</v>
      </c>
      <c r="F4" s="14" t="s">
        <v>5</v>
      </c>
      <c r="G4" s="14" t="s">
        <v>5</v>
      </c>
      <c r="H4" s="43" t="s">
        <v>141</v>
      </c>
      <c r="I4" s="44" t="s">
        <v>5</v>
      </c>
      <c r="J4" s="43" t="s">
        <v>216</v>
      </c>
      <c r="K4" s="44" t="s">
        <v>5</v>
      </c>
      <c r="L4" s="46" t="s">
        <v>8</v>
      </c>
      <c r="M4" s="45" t="s">
        <v>5</v>
      </c>
      <c r="N4" s="46" t="s">
        <v>10</v>
      </c>
      <c r="O4" s="47" t="s">
        <v>5</v>
      </c>
      <c r="P4" s="48" t="s">
        <v>9</v>
      </c>
      <c r="Q4" s="49" t="s">
        <v>5</v>
      </c>
      <c r="R4" s="50" t="s">
        <v>8</v>
      </c>
      <c r="S4" s="51" t="s">
        <v>5</v>
      </c>
      <c r="T4" s="50" t="s">
        <v>10</v>
      </c>
      <c r="U4" s="51" t="s">
        <v>5</v>
      </c>
      <c r="V4" s="50" t="s">
        <v>9</v>
      </c>
      <c r="W4" s="51" t="s">
        <v>5</v>
      </c>
      <c r="X4" s="60" t="s">
        <v>269</v>
      </c>
      <c r="Y4" s="61" t="s">
        <v>5</v>
      </c>
      <c r="Z4" s="60" t="s">
        <v>8</v>
      </c>
      <c r="AA4" s="61" t="s">
        <v>5</v>
      </c>
      <c r="AB4" s="60" t="s">
        <v>9</v>
      </c>
      <c r="AC4" s="61" t="s">
        <v>5</v>
      </c>
      <c r="AD4" s="65" t="s">
        <v>6</v>
      </c>
      <c r="AE4" s="66" t="s">
        <v>5</v>
      </c>
      <c r="AF4" s="65" t="s">
        <v>7</v>
      </c>
      <c r="AG4" s="66" t="s">
        <v>5</v>
      </c>
    </row>
    <row r="5" spans="1:33" ht="13">
      <c r="A5" s="82">
        <v>1</v>
      </c>
      <c r="B5" s="83" t="s">
        <v>310</v>
      </c>
      <c r="C5" s="18" t="s">
        <v>105</v>
      </c>
      <c r="D5" s="18">
        <f t="shared" ref="D5:D28" si="0">SUM(I5+K5+M5+O5+Q5+S5+U5+W5+Y5+AA5+AC5+AE5+AG5)</f>
        <v>221</v>
      </c>
      <c r="E5" s="16"/>
      <c r="F5" s="17"/>
      <c r="G5" s="30"/>
      <c r="H5" s="35">
        <v>1</v>
      </c>
      <c r="I5" s="35">
        <v>25</v>
      </c>
      <c r="J5" s="35">
        <v>1</v>
      </c>
      <c r="K5" s="35">
        <v>25</v>
      </c>
      <c r="L5" s="26">
        <v>1</v>
      </c>
      <c r="M5" s="26">
        <v>25</v>
      </c>
      <c r="N5" s="26">
        <v>1</v>
      </c>
      <c r="O5" s="27">
        <v>25</v>
      </c>
      <c r="P5" s="28">
        <v>5</v>
      </c>
      <c r="Q5" s="28">
        <v>7</v>
      </c>
      <c r="R5" s="42">
        <v>1</v>
      </c>
      <c r="S5" s="42">
        <v>25</v>
      </c>
      <c r="T5" s="42">
        <v>1</v>
      </c>
      <c r="U5" s="42">
        <v>25</v>
      </c>
      <c r="V5" s="42">
        <v>6</v>
      </c>
      <c r="W5" s="42">
        <v>6</v>
      </c>
      <c r="X5" s="67">
        <v>1</v>
      </c>
      <c r="Y5" s="67">
        <v>25</v>
      </c>
      <c r="Z5" s="67">
        <v>1</v>
      </c>
      <c r="AA5" s="67">
        <v>25</v>
      </c>
      <c r="AB5" s="67">
        <v>4</v>
      </c>
      <c r="AC5" s="67">
        <v>8</v>
      </c>
      <c r="AD5" s="68"/>
      <c r="AE5" s="68"/>
      <c r="AF5" s="68"/>
      <c r="AG5" s="68"/>
    </row>
    <row r="6" spans="1:33" ht="13">
      <c r="A6" s="82">
        <v>2</v>
      </c>
      <c r="B6" s="83" t="s">
        <v>311</v>
      </c>
      <c r="C6" s="18" t="s">
        <v>23</v>
      </c>
      <c r="D6" s="18">
        <f t="shared" si="0"/>
        <v>155</v>
      </c>
      <c r="E6" s="16"/>
      <c r="F6" s="17"/>
      <c r="G6" s="30"/>
      <c r="H6" s="35">
        <v>2</v>
      </c>
      <c r="I6" s="35">
        <v>21</v>
      </c>
      <c r="J6" s="35">
        <v>2</v>
      </c>
      <c r="K6" s="35">
        <v>21</v>
      </c>
      <c r="L6" s="26">
        <v>4</v>
      </c>
      <c r="M6" s="26">
        <v>15</v>
      </c>
      <c r="N6" s="26">
        <v>5</v>
      </c>
      <c r="O6" s="27">
        <v>14</v>
      </c>
      <c r="P6" s="28">
        <v>4</v>
      </c>
      <c r="Q6" s="28">
        <v>8</v>
      </c>
      <c r="R6" s="42">
        <v>4</v>
      </c>
      <c r="S6" s="42">
        <v>15</v>
      </c>
      <c r="T6" s="42">
        <v>4</v>
      </c>
      <c r="U6" s="42">
        <v>15</v>
      </c>
      <c r="V6" s="42">
        <v>4</v>
      </c>
      <c r="W6" s="42">
        <v>8</v>
      </c>
      <c r="X6" s="67">
        <v>3</v>
      </c>
      <c r="Y6" s="67">
        <v>17</v>
      </c>
      <c r="Z6" s="67">
        <v>5</v>
      </c>
      <c r="AA6" s="67">
        <v>14</v>
      </c>
      <c r="AB6" s="67">
        <v>5</v>
      </c>
      <c r="AC6" s="67">
        <v>7</v>
      </c>
      <c r="AD6" s="68"/>
      <c r="AE6" s="68"/>
      <c r="AF6" s="68"/>
      <c r="AG6" s="68"/>
    </row>
    <row r="7" spans="1:33" ht="13">
      <c r="A7" s="82">
        <v>3</v>
      </c>
      <c r="B7" s="83" t="s">
        <v>314</v>
      </c>
      <c r="C7" s="56" t="s">
        <v>105</v>
      </c>
      <c r="D7" s="18">
        <f t="shared" si="0"/>
        <v>147</v>
      </c>
      <c r="E7" s="19"/>
      <c r="F7" s="17"/>
      <c r="G7" s="30"/>
      <c r="H7" s="35">
        <v>5</v>
      </c>
      <c r="I7" s="35">
        <v>14</v>
      </c>
      <c r="J7" s="35">
        <v>4</v>
      </c>
      <c r="K7" s="35">
        <v>15</v>
      </c>
      <c r="L7" s="26">
        <v>3</v>
      </c>
      <c r="M7" s="26">
        <v>17</v>
      </c>
      <c r="N7" s="26">
        <v>2</v>
      </c>
      <c r="O7" s="27">
        <v>21</v>
      </c>
      <c r="P7" s="28">
        <v>5</v>
      </c>
      <c r="Q7" s="28">
        <v>7</v>
      </c>
      <c r="R7" s="42">
        <v>3</v>
      </c>
      <c r="S7" s="42">
        <v>17</v>
      </c>
      <c r="T7" s="42">
        <v>5</v>
      </c>
      <c r="U7" s="42">
        <v>14</v>
      </c>
      <c r="V7" s="42">
        <v>6</v>
      </c>
      <c r="W7" s="42">
        <v>6</v>
      </c>
      <c r="X7" s="67">
        <v>6</v>
      </c>
      <c r="Y7" s="67">
        <v>13</v>
      </c>
      <c r="Z7" s="67">
        <v>4</v>
      </c>
      <c r="AA7" s="67">
        <v>15</v>
      </c>
      <c r="AB7" s="67">
        <v>4</v>
      </c>
      <c r="AC7" s="67">
        <v>8</v>
      </c>
      <c r="AD7" s="68"/>
      <c r="AE7" s="68"/>
      <c r="AF7" s="68"/>
      <c r="AG7" s="68"/>
    </row>
    <row r="8" spans="1:33" ht="13">
      <c r="A8" s="82">
        <v>4</v>
      </c>
      <c r="B8" s="83" t="s">
        <v>316</v>
      </c>
      <c r="C8" s="56" t="s">
        <v>45</v>
      </c>
      <c r="D8" s="18">
        <f t="shared" si="0"/>
        <v>133</v>
      </c>
      <c r="E8" s="19"/>
      <c r="F8" s="17"/>
      <c r="G8" s="30"/>
      <c r="H8" s="35">
        <v>7</v>
      </c>
      <c r="I8" s="35">
        <v>12</v>
      </c>
      <c r="J8" s="35">
        <v>6</v>
      </c>
      <c r="K8" s="35">
        <v>13</v>
      </c>
      <c r="L8" s="26">
        <v>2</v>
      </c>
      <c r="M8" s="26">
        <v>21</v>
      </c>
      <c r="N8" s="26">
        <v>3</v>
      </c>
      <c r="O8" s="27">
        <v>17</v>
      </c>
      <c r="P8" s="28">
        <v>8</v>
      </c>
      <c r="Q8" s="28">
        <v>4</v>
      </c>
      <c r="R8" s="42">
        <v>2</v>
      </c>
      <c r="S8" s="42">
        <v>21</v>
      </c>
      <c r="T8" s="42"/>
      <c r="U8" s="42"/>
      <c r="V8" s="42">
        <v>7</v>
      </c>
      <c r="W8" s="42">
        <v>5</v>
      </c>
      <c r="X8" s="67">
        <v>4</v>
      </c>
      <c r="Y8" s="67">
        <v>15</v>
      </c>
      <c r="Z8" s="67">
        <v>2</v>
      </c>
      <c r="AA8" s="67">
        <v>21</v>
      </c>
      <c r="AB8" s="67">
        <v>8</v>
      </c>
      <c r="AC8" s="67">
        <v>4</v>
      </c>
      <c r="AD8" s="68"/>
      <c r="AE8" s="68"/>
      <c r="AF8" s="68"/>
      <c r="AG8" s="68"/>
    </row>
    <row r="9" spans="1:33" ht="13">
      <c r="A9" s="82">
        <v>5</v>
      </c>
      <c r="B9" s="83" t="s">
        <v>313</v>
      </c>
      <c r="C9" s="56" t="s">
        <v>30</v>
      </c>
      <c r="D9" s="18">
        <f t="shared" si="0"/>
        <v>132</v>
      </c>
      <c r="E9" s="19"/>
      <c r="F9" s="17"/>
      <c r="G9" s="30"/>
      <c r="H9" s="35">
        <v>4</v>
      </c>
      <c r="I9" s="35">
        <v>15</v>
      </c>
      <c r="J9" s="35">
        <v>3</v>
      </c>
      <c r="K9" s="35">
        <v>17</v>
      </c>
      <c r="L9" s="26">
        <v>6</v>
      </c>
      <c r="M9" s="26">
        <v>13</v>
      </c>
      <c r="N9" s="26">
        <v>4</v>
      </c>
      <c r="O9" s="27">
        <v>15</v>
      </c>
      <c r="P9" s="28">
        <v>11</v>
      </c>
      <c r="Q9" s="28">
        <v>1</v>
      </c>
      <c r="R9" s="42">
        <v>6</v>
      </c>
      <c r="S9" s="42">
        <v>13</v>
      </c>
      <c r="T9" s="42">
        <v>3</v>
      </c>
      <c r="U9" s="42">
        <v>17</v>
      </c>
      <c r="V9" s="42"/>
      <c r="W9" s="42"/>
      <c r="X9" s="67">
        <v>2</v>
      </c>
      <c r="Y9" s="67">
        <v>21</v>
      </c>
      <c r="Z9" s="67">
        <v>3</v>
      </c>
      <c r="AA9" s="67">
        <v>17</v>
      </c>
      <c r="AB9" s="67">
        <v>9</v>
      </c>
      <c r="AC9" s="67">
        <v>3</v>
      </c>
      <c r="AD9" s="68"/>
      <c r="AE9" s="68"/>
      <c r="AF9" s="68"/>
      <c r="AG9" s="68"/>
    </row>
    <row r="10" spans="1:33" ht="13">
      <c r="A10" s="82">
        <v>6</v>
      </c>
      <c r="B10" s="83" t="s">
        <v>315</v>
      </c>
      <c r="C10" s="56" t="s">
        <v>29</v>
      </c>
      <c r="D10" s="18">
        <f t="shared" si="0"/>
        <v>124</v>
      </c>
      <c r="E10" s="19"/>
      <c r="F10" s="17"/>
      <c r="G10" s="30"/>
      <c r="H10" s="35">
        <v>6</v>
      </c>
      <c r="I10" s="35">
        <v>13</v>
      </c>
      <c r="J10" s="35"/>
      <c r="K10" s="35"/>
      <c r="L10" s="26">
        <v>5</v>
      </c>
      <c r="M10" s="26">
        <v>14</v>
      </c>
      <c r="N10" s="26">
        <v>6</v>
      </c>
      <c r="O10" s="27">
        <v>13</v>
      </c>
      <c r="P10" s="28">
        <v>4</v>
      </c>
      <c r="Q10" s="28">
        <v>8</v>
      </c>
      <c r="R10" s="42">
        <v>5</v>
      </c>
      <c r="S10" s="42">
        <v>14</v>
      </c>
      <c r="T10" s="42">
        <v>2</v>
      </c>
      <c r="U10" s="42">
        <v>21</v>
      </c>
      <c r="V10" s="42">
        <v>4</v>
      </c>
      <c r="W10" s="42">
        <v>8</v>
      </c>
      <c r="X10" s="67">
        <v>5</v>
      </c>
      <c r="Y10" s="67">
        <v>14</v>
      </c>
      <c r="Z10" s="67">
        <v>7</v>
      </c>
      <c r="AA10" s="67">
        <v>12</v>
      </c>
      <c r="AB10" s="67">
        <v>5</v>
      </c>
      <c r="AC10" s="67">
        <v>7</v>
      </c>
      <c r="AD10" s="68"/>
      <c r="AE10" s="68"/>
      <c r="AF10" s="68"/>
      <c r="AG10" s="68"/>
    </row>
    <row r="11" spans="1:33" ht="13">
      <c r="A11" s="82">
        <v>7</v>
      </c>
      <c r="B11" s="83" t="s">
        <v>318</v>
      </c>
      <c r="C11" s="56" t="s">
        <v>31</v>
      </c>
      <c r="D11" s="18">
        <f t="shared" si="0"/>
        <v>93</v>
      </c>
      <c r="E11" s="19"/>
      <c r="F11" s="17"/>
      <c r="G11" s="30"/>
      <c r="H11" s="35">
        <v>9</v>
      </c>
      <c r="I11" s="35">
        <v>10</v>
      </c>
      <c r="J11" s="35">
        <v>7</v>
      </c>
      <c r="K11" s="35">
        <v>12</v>
      </c>
      <c r="L11" s="26">
        <v>7</v>
      </c>
      <c r="M11" s="26">
        <v>12</v>
      </c>
      <c r="N11" s="26">
        <v>8</v>
      </c>
      <c r="O11" s="27">
        <v>11</v>
      </c>
      <c r="P11" s="28">
        <v>8</v>
      </c>
      <c r="Q11" s="28">
        <v>4</v>
      </c>
      <c r="R11" s="42">
        <v>10</v>
      </c>
      <c r="S11" s="42">
        <v>9</v>
      </c>
      <c r="T11" s="42">
        <v>6</v>
      </c>
      <c r="U11" s="42">
        <v>13</v>
      </c>
      <c r="V11" s="42">
        <v>7</v>
      </c>
      <c r="W11" s="42">
        <v>5</v>
      </c>
      <c r="X11" s="67">
        <v>12</v>
      </c>
      <c r="Y11" s="67">
        <v>7</v>
      </c>
      <c r="Z11" s="67">
        <v>13</v>
      </c>
      <c r="AA11" s="67">
        <v>6</v>
      </c>
      <c r="AB11" s="67">
        <v>8</v>
      </c>
      <c r="AC11" s="67">
        <v>4</v>
      </c>
      <c r="AD11" s="68"/>
      <c r="AE11" s="68"/>
      <c r="AF11" s="68"/>
      <c r="AG11" s="68"/>
    </row>
    <row r="12" spans="1:33" ht="13">
      <c r="A12" s="82">
        <v>8</v>
      </c>
      <c r="B12" s="83" t="s">
        <v>317</v>
      </c>
      <c r="C12" s="56" t="s">
        <v>105</v>
      </c>
      <c r="D12" s="18">
        <f t="shared" si="0"/>
        <v>90</v>
      </c>
      <c r="E12" s="19"/>
      <c r="F12" s="17"/>
      <c r="G12" s="30"/>
      <c r="H12" s="35">
        <v>8</v>
      </c>
      <c r="I12" s="35">
        <v>11</v>
      </c>
      <c r="J12" s="35">
        <v>8</v>
      </c>
      <c r="K12" s="35">
        <v>11</v>
      </c>
      <c r="L12" s="26">
        <v>10</v>
      </c>
      <c r="M12" s="26">
        <v>9</v>
      </c>
      <c r="N12" s="26">
        <v>9</v>
      </c>
      <c r="O12" s="27">
        <v>10</v>
      </c>
      <c r="P12" s="28">
        <v>11</v>
      </c>
      <c r="Q12" s="28">
        <v>1</v>
      </c>
      <c r="R12" s="42">
        <v>9</v>
      </c>
      <c r="S12" s="42">
        <v>10</v>
      </c>
      <c r="T12" s="42">
        <v>9</v>
      </c>
      <c r="U12" s="42">
        <v>10</v>
      </c>
      <c r="V12" s="42"/>
      <c r="W12" s="42"/>
      <c r="X12" s="67">
        <v>7</v>
      </c>
      <c r="Y12" s="67">
        <v>12</v>
      </c>
      <c r="Z12" s="67">
        <v>6</v>
      </c>
      <c r="AA12" s="67">
        <v>13</v>
      </c>
      <c r="AB12" s="67">
        <v>9</v>
      </c>
      <c r="AC12" s="67">
        <v>3</v>
      </c>
      <c r="AD12" s="68"/>
      <c r="AE12" s="68"/>
      <c r="AF12" s="68"/>
      <c r="AG12" s="68"/>
    </row>
    <row r="13" spans="1:33" ht="13">
      <c r="A13" s="82">
        <v>9</v>
      </c>
      <c r="B13" s="84" t="s">
        <v>325</v>
      </c>
      <c r="C13" s="139" t="s">
        <v>11</v>
      </c>
      <c r="D13" s="18">
        <f t="shared" si="0"/>
        <v>81</v>
      </c>
      <c r="E13" s="19"/>
      <c r="F13" s="17"/>
      <c r="G13" s="30"/>
      <c r="H13" s="35">
        <v>11</v>
      </c>
      <c r="I13" s="35">
        <v>8</v>
      </c>
      <c r="J13" s="35">
        <v>9</v>
      </c>
      <c r="K13" s="35">
        <v>10</v>
      </c>
      <c r="L13" s="26">
        <v>8</v>
      </c>
      <c r="M13" s="26">
        <v>11</v>
      </c>
      <c r="N13" s="26">
        <v>7</v>
      </c>
      <c r="O13" s="27">
        <v>12</v>
      </c>
      <c r="P13" s="28"/>
      <c r="Q13" s="28"/>
      <c r="R13" s="42">
        <v>7</v>
      </c>
      <c r="S13" s="42">
        <v>12</v>
      </c>
      <c r="T13" s="42">
        <v>7</v>
      </c>
      <c r="U13" s="42">
        <v>12</v>
      </c>
      <c r="V13" s="42"/>
      <c r="W13" s="42"/>
      <c r="X13" s="67">
        <v>13</v>
      </c>
      <c r="Y13" s="67">
        <v>6</v>
      </c>
      <c r="Z13" s="67">
        <v>9</v>
      </c>
      <c r="AA13" s="67">
        <v>10</v>
      </c>
      <c r="AB13" s="67"/>
      <c r="AC13" s="67"/>
      <c r="AD13" s="68"/>
      <c r="AE13" s="68"/>
      <c r="AF13" s="68"/>
      <c r="AG13" s="68"/>
    </row>
    <row r="14" spans="1:33" ht="13">
      <c r="A14" s="82">
        <v>10</v>
      </c>
      <c r="B14" s="83" t="s">
        <v>312</v>
      </c>
      <c r="C14" s="56" t="s">
        <v>22</v>
      </c>
      <c r="D14" s="18">
        <f t="shared" si="0"/>
        <v>68</v>
      </c>
      <c r="E14" s="19"/>
      <c r="F14" s="17"/>
      <c r="G14" s="30"/>
      <c r="H14" s="35">
        <v>3</v>
      </c>
      <c r="I14" s="35">
        <v>18</v>
      </c>
      <c r="J14" s="35">
        <v>5</v>
      </c>
      <c r="K14" s="35">
        <v>14</v>
      </c>
      <c r="L14" s="26"/>
      <c r="M14" s="26"/>
      <c r="N14" s="26">
        <v>10</v>
      </c>
      <c r="O14" s="27">
        <v>9</v>
      </c>
      <c r="P14" s="28"/>
      <c r="Q14" s="28"/>
      <c r="R14" s="42">
        <v>8</v>
      </c>
      <c r="S14" s="42">
        <v>11</v>
      </c>
      <c r="T14" s="42"/>
      <c r="U14" s="42"/>
      <c r="V14" s="42"/>
      <c r="W14" s="42"/>
      <c r="X14" s="67">
        <v>11</v>
      </c>
      <c r="Y14" s="67">
        <v>8</v>
      </c>
      <c r="Z14" s="67">
        <v>11</v>
      </c>
      <c r="AA14" s="67">
        <v>8</v>
      </c>
      <c r="AB14" s="67"/>
      <c r="AC14" s="67"/>
      <c r="AD14" s="68"/>
      <c r="AE14" s="68"/>
      <c r="AF14" s="68"/>
      <c r="AG14" s="68"/>
    </row>
    <row r="15" spans="1:33" ht="13">
      <c r="A15" s="82">
        <v>11</v>
      </c>
      <c r="B15" s="85" t="s">
        <v>319</v>
      </c>
      <c r="C15" s="142" t="s">
        <v>27</v>
      </c>
      <c r="D15" s="18">
        <f t="shared" si="0"/>
        <v>57</v>
      </c>
      <c r="E15" s="19"/>
      <c r="F15" s="17"/>
      <c r="G15" s="30"/>
      <c r="H15" s="35">
        <v>10</v>
      </c>
      <c r="I15" s="35">
        <v>9</v>
      </c>
      <c r="J15" s="35"/>
      <c r="K15" s="35"/>
      <c r="L15" s="26">
        <v>13</v>
      </c>
      <c r="M15" s="26">
        <v>6</v>
      </c>
      <c r="N15" s="26">
        <v>13</v>
      </c>
      <c r="O15" s="27">
        <v>6</v>
      </c>
      <c r="P15" s="28"/>
      <c r="Q15" s="28"/>
      <c r="R15" s="42">
        <v>13</v>
      </c>
      <c r="S15" s="42">
        <v>6</v>
      </c>
      <c r="T15" s="42">
        <v>11</v>
      </c>
      <c r="U15" s="42">
        <v>8</v>
      </c>
      <c r="V15" s="42"/>
      <c r="W15" s="42"/>
      <c r="X15" s="67">
        <v>8</v>
      </c>
      <c r="Y15" s="67">
        <v>11</v>
      </c>
      <c r="Z15" s="67">
        <v>8</v>
      </c>
      <c r="AA15" s="67">
        <v>11</v>
      </c>
      <c r="AB15" s="67"/>
      <c r="AC15" s="67"/>
      <c r="AD15" s="68"/>
      <c r="AE15" s="68"/>
      <c r="AF15" s="68"/>
      <c r="AG15" s="68"/>
    </row>
    <row r="16" spans="1:33" ht="13">
      <c r="A16" s="82">
        <v>12</v>
      </c>
      <c r="B16" s="84" t="s">
        <v>324</v>
      </c>
      <c r="C16" s="139" t="s">
        <v>16</v>
      </c>
      <c r="D16" s="18">
        <f t="shared" si="0"/>
        <v>55</v>
      </c>
      <c r="E16" s="19"/>
      <c r="F16" s="17"/>
      <c r="G16" s="30"/>
      <c r="H16" s="35">
        <v>15</v>
      </c>
      <c r="I16" s="35">
        <v>4</v>
      </c>
      <c r="J16" s="35">
        <v>11</v>
      </c>
      <c r="K16" s="35">
        <v>8</v>
      </c>
      <c r="L16" s="26">
        <v>9</v>
      </c>
      <c r="M16" s="26">
        <v>10</v>
      </c>
      <c r="N16" s="26">
        <v>11</v>
      </c>
      <c r="O16" s="27">
        <v>8</v>
      </c>
      <c r="P16" s="28"/>
      <c r="Q16" s="28"/>
      <c r="R16" s="42">
        <v>11</v>
      </c>
      <c r="S16" s="42">
        <v>8</v>
      </c>
      <c r="T16" s="42">
        <v>8</v>
      </c>
      <c r="U16" s="42">
        <v>11</v>
      </c>
      <c r="V16" s="42"/>
      <c r="W16" s="42"/>
      <c r="X16" s="67">
        <v>15</v>
      </c>
      <c r="Y16" s="67">
        <v>4</v>
      </c>
      <c r="Z16" s="67">
        <v>17</v>
      </c>
      <c r="AA16" s="67">
        <v>2</v>
      </c>
      <c r="AB16" s="67"/>
      <c r="AC16" s="67"/>
      <c r="AD16" s="68"/>
      <c r="AE16" s="68"/>
      <c r="AF16" s="68"/>
      <c r="AG16" s="68"/>
    </row>
    <row r="17" spans="1:33" ht="13">
      <c r="A17" s="82">
        <v>13</v>
      </c>
      <c r="B17" s="84" t="s">
        <v>321</v>
      </c>
      <c r="C17" s="139" t="s">
        <v>22</v>
      </c>
      <c r="D17" s="18">
        <f t="shared" si="0"/>
        <v>45</v>
      </c>
      <c r="E17" s="19"/>
      <c r="F17" s="17"/>
      <c r="G17" s="30"/>
      <c r="H17" s="35">
        <v>13</v>
      </c>
      <c r="I17" s="35">
        <v>6</v>
      </c>
      <c r="J17" s="35">
        <v>12</v>
      </c>
      <c r="K17" s="35">
        <v>7</v>
      </c>
      <c r="L17" s="26"/>
      <c r="M17" s="26"/>
      <c r="N17" s="26"/>
      <c r="O17" s="27"/>
      <c r="P17" s="28"/>
      <c r="Q17" s="28"/>
      <c r="R17" s="42">
        <v>12</v>
      </c>
      <c r="S17" s="42">
        <v>7</v>
      </c>
      <c r="T17" s="42">
        <v>12</v>
      </c>
      <c r="U17" s="42">
        <v>7</v>
      </c>
      <c r="V17" s="42"/>
      <c r="W17" s="42"/>
      <c r="X17" s="67">
        <v>10</v>
      </c>
      <c r="Y17" s="67">
        <v>9</v>
      </c>
      <c r="Z17" s="67">
        <v>10</v>
      </c>
      <c r="AA17" s="67">
        <v>9</v>
      </c>
      <c r="AB17" s="67"/>
      <c r="AC17" s="67"/>
      <c r="AD17" s="68"/>
      <c r="AE17" s="68"/>
      <c r="AF17" s="68"/>
      <c r="AG17" s="68"/>
    </row>
    <row r="18" spans="1:33" ht="13">
      <c r="A18" s="82">
        <v>14</v>
      </c>
      <c r="B18" s="87" t="s">
        <v>330</v>
      </c>
      <c r="C18" s="143" t="s">
        <v>12</v>
      </c>
      <c r="D18" s="18">
        <f t="shared" si="0"/>
        <v>39</v>
      </c>
      <c r="E18" s="19"/>
      <c r="F18" s="17"/>
      <c r="G18" s="30"/>
      <c r="H18" s="35"/>
      <c r="I18" s="35"/>
      <c r="J18" s="35">
        <v>18</v>
      </c>
      <c r="K18" s="35">
        <v>1</v>
      </c>
      <c r="L18" s="26">
        <v>12</v>
      </c>
      <c r="M18" s="26">
        <v>7</v>
      </c>
      <c r="N18" s="26">
        <v>14</v>
      </c>
      <c r="O18" s="27">
        <v>5</v>
      </c>
      <c r="P18" s="28"/>
      <c r="Q18" s="28"/>
      <c r="R18" s="42">
        <v>14</v>
      </c>
      <c r="S18" s="42">
        <v>5</v>
      </c>
      <c r="T18" s="42">
        <v>10</v>
      </c>
      <c r="U18" s="42">
        <v>9</v>
      </c>
      <c r="V18" s="42"/>
      <c r="W18" s="42"/>
      <c r="X18" s="67">
        <v>14</v>
      </c>
      <c r="Y18" s="67">
        <v>5</v>
      </c>
      <c r="Z18" s="67">
        <v>12</v>
      </c>
      <c r="AA18" s="67">
        <v>7</v>
      </c>
      <c r="AB18" s="67"/>
      <c r="AC18" s="67"/>
      <c r="AD18" s="68"/>
      <c r="AE18" s="68"/>
      <c r="AF18" s="68"/>
      <c r="AG18" s="68"/>
    </row>
    <row r="19" spans="1:33" ht="13">
      <c r="A19" s="82">
        <v>15</v>
      </c>
      <c r="B19" s="86" t="s">
        <v>326</v>
      </c>
      <c r="C19" s="139" t="s">
        <v>327</v>
      </c>
      <c r="D19" s="18">
        <f t="shared" si="0"/>
        <v>34</v>
      </c>
      <c r="E19" s="19"/>
      <c r="F19" s="17"/>
      <c r="G19" s="30"/>
      <c r="H19" s="35">
        <v>17</v>
      </c>
      <c r="I19" s="35">
        <v>2</v>
      </c>
      <c r="J19" s="35">
        <v>14</v>
      </c>
      <c r="K19" s="35">
        <v>5</v>
      </c>
      <c r="L19" s="26">
        <v>11</v>
      </c>
      <c r="M19" s="26">
        <v>8</v>
      </c>
      <c r="N19" s="26">
        <v>12</v>
      </c>
      <c r="O19" s="27">
        <v>7</v>
      </c>
      <c r="P19" s="28">
        <v>4</v>
      </c>
      <c r="Q19" s="28">
        <v>8</v>
      </c>
      <c r="R19" s="42"/>
      <c r="S19" s="42"/>
      <c r="T19" s="42">
        <v>16</v>
      </c>
      <c r="U19" s="42">
        <v>3</v>
      </c>
      <c r="V19" s="42"/>
      <c r="W19" s="42"/>
      <c r="X19" s="67">
        <v>18</v>
      </c>
      <c r="Y19" s="67">
        <v>1</v>
      </c>
      <c r="Z19" s="67"/>
      <c r="AA19" s="67"/>
      <c r="AB19" s="67"/>
      <c r="AC19" s="67"/>
      <c r="AD19" s="68"/>
      <c r="AE19" s="68"/>
      <c r="AF19" s="68"/>
      <c r="AG19" s="68"/>
    </row>
    <row r="20" spans="1:33" ht="13">
      <c r="A20" s="82">
        <v>16</v>
      </c>
      <c r="B20" s="84" t="s">
        <v>335</v>
      </c>
      <c r="C20" s="139" t="s">
        <v>27</v>
      </c>
      <c r="D20" s="18">
        <f t="shared" si="0"/>
        <v>24</v>
      </c>
      <c r="E20" s="19"/>
      <c r="F20" s="17"/>
      <c r="G20" s="30"/>
      <c r="H20" s="35"/>
      <c r="I20" s="35"/>
      <c r="J20" s="35"/>
      <c r="K20" s="35"/>
      <c r="L20" s="26"/>
      <c r="M20" s="26"/>
      <c r="N20" s="26">
        <v>15</v>
      </c>
      <c r="O20" s="27">
        <v>4</v>
      </c>
      <c r="P20" s="28"/>
      <c r="Q20" s="28"/>
      <c r="R20" s="42">
        <v>15</v>
      </c>
      <c r="S20" s="42">
        <v>4</v>
      </c>
      <c r="T20" s="42">
        <v>13</v>
      </c>
      <c r="U20" s="42">
        <v>6</v>
      </c>
      <c r="V20" s="42"/>
      <c r="W20" s="42"/>
      <c r="X20" s="67">
        <v>9</v>
      </c>
      <c r="Y20" s="67">
        <v>10</v>
      </c>
      <c r="Z20" s="67"/>
      <c r="AA20" s="67"/>
      <c r="AB20" s="67"/>
      <c r="AC20" s="67"/>
      <c r="AD20" s="68"/>
      <c r="AE20" s="68"/>
      <c r="AF20" s="68"/>
      <c r="AG20" s="68"/>
    </row>
    <row r="21" spans="1:33" ht="13">
      <c r="A21" s="82">
        <v>17</v>
      </c>
      <c r="B21" s="84" t="s">
        <v>322</v>
      </c>
      <c r="C21" s="139" t="s">
        <v>13</v>
      </c>
      <c r="D21" s="18">
        <f t="shared" si="0"/>
        <v>21</v>
      </c>
      <c r="E21" s="19"/>
      <c r="F21" s="17"/>
      <c r="G21" s="30"/>
      <c r="H21" s="35">
        <v>14</v>
      </c>
      <c r="I21" s="35">
        <v>5</v>
      </c>
      <c r="J21" s="35">
        <v>13</v>
      </c>
      <c r="K21" s="35">
        <v>6</v>
      </c>
      <c r="L21" s="26"/>
      <c r="M21" s="26"/>
      <c r="N21" s="26"/>
      <c r="O21" s="27"/>
      <c r="P21" s="28"/>
      <c r="Q21" s="28"/>
      <c r="R21" s="42"/>
      <c r="S21" s="42"/>
      <c r="T21" s="42">
        <v>15</v>
      </c>
      <c r="U21" s="42">
        <v>4</v>
      </c>
      <c r="V21" s="42"/>
      <c r="W21" s="42"/>
      <c r="X21" s="67">
        <v>17</v>
      </c>
      <c r="Y21" s="67">
        <v>2</v>
      </c>
      <c r="Z21" s="67">
        <v>15</v>
      </c>
      <c r="AA21" s="67">
        <v>4</v>
      </c>
      <c r="AB21" s="67"/>
      <c r="AC21" s="67"/>
      <c r="AD21" s="68"/>
      <c r="AE21" s="68"/>
      <c r="AF21" s="68"/>
      <c r="AG21" s="68"/>
    </row>
    <row r="22" spans="1:33" ht="13">
      <c r="A22" s="82">
        <v>18</v>
      </c>
      <c r="B22" s="145" t="s">
        <v>323</v>
      </c>
      <c r="C22" s="139" t="s">
        <v>56</v>
      </c>
      <c r="D22" s="18">
        <f t="shared" si="0"/>
        <v>20</v>
      </c>
      <c r="E22" s="19"/>
      <c r="F22" s="17"/>
      <c r="G22" s="30"/>
      <c r="H22" s="35">
        <v>16</v>
      </c>
      <c r="I22" s="35">
        <v>3</v>
      </c>
      <c r="J22" s="35">
        <v>15</v>
      </c>
      <c r="K22" s="35">
        <v>4</v>
      </c>
      <c r="L22" s="26">
        <v>14</v>
      </c>
      <c r="M22" s="26">
        <v>5</v>
      </c>
      <c r="N22" s="26"/>
      <c r="O22" s="27"/>
      <c r="P22" s="28">
        <v>9</v>
      </c>
      <c r="Q22" s="28">
        <v>3</v>
      </c>
      <c r="R22" s="42">
        <v>16</v>
      </c>
      <c r="S22" s="42">
        <v>3</v>
      </c>
      <c r="T22" s="42">
        <v>18</v>
      </c>
      <c r="U22" s="42">
        <v>1</v>
      </c>
      <c r="V22" s="42"/>
      <c r="W22" s="42"/>
      <c r="X22" s="67"/>
      <c r="Y22" s="67"/>
      <c r="Z22" s="67">
        <v>18</v>
      </c>
      <c r="AA22" s="67">
        <v>1</v>
      </c>
      <c r="AB22" s="67"/>
      <c r="AC22" s="67"/>
      <c r="AD22" s="68"/>
      <c r="AE22" s="68"/>
      <c r="AF22" s="68"/>
      <c r="AG22" s="68"/>
    </row>
    <row r="23" spans="1:33" ht="13">
      <c r="A23" s="82">
        <v>19</v>
      </c>
      <c r="B23" s="84" t="s">
        <v>320</v>
      </c>
      <c r="C23" s="141" t="s">
        <v>20</v>
      </c>
      <c r="D23" s="18">
        <f t="shared" si="0"/>
        <v>16</v>
      </c>
      <c r="E23" s="19"/>
      <c r="F23" s="17"/>
      <c r="G23" s="30"/>
      <c r="H23" s="35">
        <v>12</v>
      </c>
      <c r="I23" s="35">
        <v>7</v>
      </c>
      <c r="J23" s="35">
        <v>10</v>
      </c>
      <c r="K23" s="35">
        <v>9</v>
      </c>
      <c r="L23" s="26"/>
      <c r="M23" s="26"/>
      <c r="N23" s="26"/>
      <c r="O23" s="27"/>
      <c r="P23" s="28"/>
      <c r="Q23" s="28"/>
      <c r="R23" s="42"/>
      <c r="S23" s="42"/>
      <c r="T23" s="42"/>
      <c r="U23" s="42"/>
      <c r="V23" s="42"/>
      <c r="W23" s="42"/>
      <c r="X23" s="67"/>
      <c r="Y23" s="67"/>
      <c r="Z23" s="67"/>
      <c r="AA23" s="67"/>
      <c r="AB23" s="67"/>
      <c r="AC23" s="67"/>
      <c r="AD23" s="68"/>
      <c r="AE23" s="68"/>
      <c r="AF23" s="68"/>
      <c r="AG23" s="68"/>
    </row>
    <row r="24" spans="1:33" ht="13">
      <c r="A24" s="82">
        <v>20</v>
      </c>
      <c r="B24" s="84" t="s">
        <v>329</v>
      </c>
      <c r="C24" s="139" t="s">
        <v>36</v>
      </c>
      <c r="D24" s="18">
        <f t="shared" si="0"/>
        <v>16</v>
      </c>
      <c r="E24" s="19"/>
      <c r="F24" s="17"/>
      <c r="G24" s="30"/>
      <c r="H24" s="35"/>
      <c r="I24" s="35"/>
      <c r="J24" s="35">
        <v>17</v>
      </c>
      <c r="K24" s="35">
        <v>2</v>
      </c>
      <c r="L24" s="26"/>
      <c r="M24" s="26"/>
      <c r="N24" s="26">
        <v>18</v>
      </c>
      <c r="O24" s="27">
        <v>1</v>
      </c>
      <c r="P24" s="28"/>
      <c r="Q24" s="28"/>
      <c r="R24" s="42"/>
      <c r="S24" s="42"/>
      <c r="T24" s="42">
        <v>14</v>
      </c>
      <c r="U24" s="42">
        <v>5</v>
      </c>
      <c r="V24" s="42"/>
      <c r="W24" s="42"/>
      <c r="X24" s="67">
        <v>16</v>
      </c>
      <c r="Y24" s="67">
        <v>3</v>
      </c>
      <c r="Z24" s="67">
        <v>14</v>
      </c>
      <c r="AA24" s="67">
        <v>5</v>
      </c>
      <c r="AB24" s="67"/>
      <c r="AC24" s="67"/>
      <c r="AD24" s="68"/>
      <c r="AE24" s="68"/>
      <c r="AF24" s="68"/>
      <c r="AG24" s="68"/>
    </row>
    <row r="25" spans="1:33" ht="13">
      <c r="A25" s="82">
        <v>21</v>
      </c>
      <c r="B25" s="84" t="s">
        <v>332</v>
      </c>
      <c r="C25" s="139" t="s">
        <v>203</v>
      </c>
      <c r="D25" s="18">
        <f t="shared" si="0"/>
        <v>11</v>
      </c>
      <c r="E25" s="19"/>
      <c r="F25" s="17"/>
      <c r="G25" s="30"/>
      <c r="H25" s="35"/>
      <c r="I25" s="35"/>
      <c r="J25" s="35"/>
      <c r="K25" s="35"/>
      <c r="L25" s="26">
        <v>15</v>
      </c>
      <c r="M25" s="26">
        <v>4</v>
      </c>
      <c r="N25" s="26"/>
      <c r="O25" s="27"/>
      <c r="P25" s="28"/>
      <c r="Q25" s="28"/>
      <c r="R25" s="42">
        <v>17</v>
      </c>
      <c r="S25" s="42">
        <v>2</v>
      </c>
      <c r="T25" s="42">
        <v>17</v>
      </c>
      <c r="U25" s="42">
        <v>2</v>
      </c>
      <c r="V25" s="42"/>
      <c r="W25" s="42"/>
      <c r="X25" s="67"/>
      <c r="Y25" s="67"/>
      <c r="Z25" s="67">
        <v>16</v>
      </c>
      <c r="AA25" s="67">
        <v>3</v>
      </c>
      <c r="AB25" s="67"/>
      <c r="AC25" s="67"/>
      <c r="AD25" s="68"/>
      <c r="AE25" s="68"/>
      <c r="AF25" s="68"/>
      <c r="AG25" s="68"/>
    </row>
    <row r="26" spans="1:33" ht="13">
      <c r="A26" s="82">
        <v>22</v>
      </c>
      <c r="B26" s="84" t="s">
        <v>328</v>
      </c>
      <c r="C26" s="139" t="s">
        <v>51</v>
      </c>
      <c r="D26" s="18">
        <f t="shared" si="0"/>
        <v>8</v>
      </c>
      <c r="E26" s="19"/>
      <c r="F26" s="17"/>
      <c r="G26" s="30"/>
      <c r="H26" s="35">
        <v>18</v>
      </c>
      <c r="I26" s="35">
        <v>1</v>
      </c>
      <c r="J26" s="35">
        <v>16</v>
      </c>
      <c r="K26" s="35">
        <v>3</v>
      </c>
      <c r="L26" s="26">
        <v>16</v>
      </c>
      <c r="M26" s="26">
        <v>3</v>
      </c>
      <c r="N26" s="26"/>
      <c r="O26" s="27"/>
      <c r="P26" s="28"/>
      <c r="Q26" s="28"/>
      <c r="R26" s="42">
        <v>18</v>
      </c>
      <c r="S26" s="42">
        <v>1</v>
      </c>
      <c r="T26" s="42"/>
      <c r="U26" s="42"/>
      <c r="V26" s="42"/>
      <c r="W26" s="42"/>
      <c r="X26" s="67"/>
      <c r="Y26" s="67"/>
      <c r="Z26" s="67"/>
      <c r="AA26" s="67"/>
      <c r="AB26" s="67"/>
      <c r="AC26" s="67"/>
      <c r="AD26" s="68"/>
      <c r="AE26" s="68"/>
      <c r="AF26" s="68"/>
      <c r="AG26" s="68"/>
    </row>
    <row r="27" spans="1:33" ht="13">
      <c r="A27" s="82">
        <v>23</v>
      </c>
      <c r="B27" s="84" t="s">
        <v>333</v>
      </c>
      <c r="C27" s="139" t="s">
        <v>13</v>
      </c>
      <c r="D27" s="18">
        <f t="shared" si="0"/>
        <v>5</v>
      </c>
      <c r="E27" s="19"/>
      <c r="F27" s="17"/>
      <c r="G27" s="30"/>
      <c r="H27" s="35"/>
      <c r="I27" s="35"/>
      <c r="J27" s="35"/>
      <c r="K27" s="35"/>
      <c r="L27" s="26">
        <v>17</v>
      </c>
      <c r="M27" s="26">
        <v>2</v>
      </c>
      <c r="N27" s="26">
        <v>16</v>
      </c>
      <c r="O27" s="27">
        <v>3</v>
      </c>
      <c r="P27" s="28"/>
      <c r="Q27" s="28"/>
      <c r="R27" s="42"/>
      <c r="S27" s="42"/>
      <c r="T27" s="42"/>
      <c r="U27" s="42"/>
      <c r="V27" s="42"/>
      <c r="W27" s="42"/>
      <c r="X27" s="67"/>
      <c r="Y27" s="67"/>
      <c r="Z27" s="67"/>
      <c r="AA27" s="67"/>
      <c r="AB27" s="67"/>
      <c r="AC27" s="67"/>
      <c r="AD27" s="68"/>
      <c r="AE27" s="68"/>
      <c r="AF27" s="68"/>
      <c r="AG27" s="68"/>
    </row>
    <row r="28" spans="1:33" ht="13">
      <c r="A28" s="82">
        <v>24</v>
      </c>
      <c r="B28" s="84" t="s">
        <v>334</v>
      </c>
      <c r="C28" s="139" t="s">
        <v>39</v>
      </c>
      <c r="D28" s="18">
        <f t="shared" si="0"/>
        <v>3</v>
      </c>
      <c r="E28" s="19"/>
      <c r="F28" s="17"/>
      <c r="G28" s="30"/>
      <c r="H28" s="35"/>
      <c r="I28" s="35"/>
      <c r="J28" s="35"/>
      <c r="K28" s="35"/>
      <c r="L28" s="26">
        <v>18</v>
      </c>
      <c r="M28" s="26">
        <v>1</v>
      </c>
      <c r="N28" s="26">
        <v>17</v>
      </c>
      <c r="O28" s="27">
        <v>2</v>
      </c>
      <c r="P28" s="28"/>
      <c r="Q28" s="28"/>
      <c r="R28" s="42"/>
      <c r="S28" s="42"/>
      <c r="T28" s="42"/>
      <c r="U28" s="42"/>
      <c r="V28" s="42"/>
      <c r="W28" s="42"/>
      <c r="X28" s="67"/>
      <c r="Y28" s="67"/>
      <c r="Z28" s="67"/>
      <c r="AA28" s="67"/>
      <c r="AB28" s="67"/>
      <c r="AC28" s="67"/>
      <c r="AD28" s="68"/>
      <c r="AE28" s="68"/>
      <c r="AF28" s="68"/>
      <c r="AG28" s="68"/>
    </row>
    <row r="30" spans="1:33" ht="13" thickBot="1"/>
    <row r="31" spans="1:33" s="5" customFormat="1" ht="13.5" thickBot="1">
      <c r="A31" s="3"/>
      <c r="B31" s="22" t="s">
        <v>185</v>
      </c>
      <c r="C31" s="4"/>
      <c r="D31" s="129" t="s">
        <v>423</v>
      </c>
      <c r="E31" s="163" t="s">
        <v>442</v>
      </c>
      <c r="F31" s="164"/>
      <c r="G31" s="165"/>
      <c r="H31" s="173" t="s">
        <v>307</v>
      </c>
      <c r="I31" s="167"/>
      <c r="J31" s="167"/>
      <c r="K31" s="177"/>
      <c r="L31" s="178" t="s">
        <v>182</v>
      </c>
      <c r="M31" s="178"/>
      <c r="N31" s="178"/>
      <c r="O31" s="178"/>
      <c r="P31" s="178"/>
      <c r="Q31" s="178"/>
      <c r="R31" s="174" t="s">
        <v>181</v>
      </c>
      <c r="S31" s="175"/>
      <c r="T31" s="175"/>
      <c r="U31" s="175"/>
      <c r="V31" s="175"/>
      <c r="W31" s="176"/>
      <c r="X31" s="169" t="s">
        <v>90</v>
      </c>
      <c r="Y31" s="169"/>
      <c r="Z31" s="169"/>
      <c r="AA31" s="169"/>
      <c r="AB31" s="169"/>
      <c r="AC31" s="169"/>
      <c r="AD31" s="170" t="s">
        <v>143</v>
      </c>
      <c r="AE31" s="171"/>
      <c r="AF31" s="171"/>
      <c r="AG31" s="172"/>
    </row>
    <row r="32" spans="1:33" ht="13">
      <c r="A32" s="6"/>
      <c r="B32" s="102" t="s">
        <v>416</v>
      </c>
      <c r="C32" s="7"/>
      <c r="D32" s="8" t="s">
        <v>0</v>
      </c>
      <c r="E32" s="8" t="s">
        <v>0</v>
      </c>
      <c r="F32" s="9" t="s">
        <v>1</v>
      </c>
      <c r="G32" s="9" t="s">
        <v>2</v>
      </c>
      <c r="H32" s="32" t="s">
        <v>3</v>
      </c>
      <c r="I32" s="33"/>
      <c r="J32" s="34" t="s">
        <v>3</v>
      </c>
      <c r="K32" s="33"/>
      <c r="L32" s="36" t="s">
        <v>3</v>
      </c>
      <c r="M32" s="37"/>
      <c r="N32" s="37" t="s">
        <v>3</v>
      </c>
      <c r="O32" s="37"/>
      <c r="P32" s="38" t="s">
        <v>3</v>
      </c>
      <c r="Q32" s="38"/>
      <c r="R32" s="39" t="s">
        <v>3</v>
      </c>
      <c r="S32" s="39"/>
      <c r="T32" s="39" t="s">
        <v>3</v>
      </c>
      <c r="U32" s="41"/>
      <c r="V32" s="39" t="s">
        <v>3</v>
      </c>
      <c r="W32" s="41"/>
      <c r="X32" s="57" t="s">
        <v>3</v>
      </c>
      <c r="Y32" s="58"/>
      <c r="Z32" s="57" t="s">
        <v>3</v>
      </c>
      <c r="AA32" s="57"/>
      <c r="AB32" s="57" t="s">
        <v>3</v>
      </c>
      <c r="AC32" s="59"/>
      <c r="AD32" s="62" t="s">
        <v>3</v>
      </c>
      <c r="AE32" s="63"/>
      <c r="AF32" s="63" t="s">
        <v>3</v>
      </c>
      <c r="AG32" s="64"/>
    </row>
    <row r="33" spans="1:33" s="15" customFormat="1" ht="12" customHeight="1">
      <c r="A33" s="10"/>
      <c r="B33" s="11" t="s">
        <v>60</v>
      </c>
      <c r="C33" s="12" t="s">
        <v>4</v>
      </c>
      <c r="D33" s="13" t="s">
        <v>5</v>
      </c>
      <c r="E33" s="13" t="s">
        <v>5</v>
      </c>
      <c r="F33" s="14" t="s">
        <v>5</v>
      </c>
      <c r="G33" s="14" t="s">
        <v>5</v>
      </c>
      <c r="H33" s="43" t="s">
        <v>141</v>
      </c>
      <c r="I33" s="44" t="s">
        <v>5</v>
      </c>
      <c r="J33" s="43" t="s">
        <v>216</v>
      </c>
      <c r="K33" s="44" t="s">
        <v>5</v>
      </c>
      <c r="L33" s="46" t="s">
        <v>8</v>
      </c>
      <c r="M33" s="45" t="s">
        <v>5</v>
      </c>
      <c r="N33" s="46" t="s">
        <v>10</v>
      </c>
      <c r="O33" s="47" t="s">
        <v>5</v>
      </c>
      <c r="P33" s="48" t="s">
        <v>9</v>
      </c>
      <c r="Q33" s="49" t="s">
        <v>5</v>
      </c>
      <c r="R33" s="50" t="s">
        <v>8</v>
      </c>
      <c r="S33" s="51" t="s">
        <v>5</v>
      </c>
      <c r="T33" s="50" t="s">
        <v>10</v>
      </c>
      <c r="U33" s="51" t="s">
        <v>5</v>
      </c>
      <c r="V33" s="50" t="s">
        <v>9</v>
      </c>
      <c r="W33" s="51" t="s">
        <v>5</v>
      </c>
      <c r="X33" s="60" t="s">
        <v>269</v>
      </c>
      <c r="Y33" s="61" t="s">
        <v>5</v>
      </c>
      <c r="Z33" s="60" t="s">
        <v>8</v>
      </c>
      <c r="AA33" s="61" t="s">
        <v>5</v>
      </c>
      <c r="AB33" s="60" t="s">
        <v>9</v>
      </c>
      <c r="AC33" s="61" t="s">
        <v>5</v>
      </c>
      <c r="AD33" s="65" t="s">
        <v>6</v>
      </c>
      <c r="AE33" s="66" t="s">
        <v>5</v>
      </c>
      <c r="AF33" s="65" t="s">
        <v>7</v>
      </c>
      <c r="AG33" s="66" t="s">
        <v>5</v>
      </c>
    </row>
    <row r="34" spans="1:33" ht="13">
      <c r="A34" s="18">
        <v>1</v>
      </c>
      <c r="B34" s="121" t="s">
        <v>191</v>
      </c>
      <c r="C34" s="56" t="s">
        <v>105</v>
      </c>
      <c r="D34" s="18">
        <f t="shared" ref="D34:D54" si="1">SUM(I34+K34+M34+O34+Q34+S34+U34+W34+Y34+AA34+AC34+AE34+AG34)</f>
        <v>186</v>
      </c>
      <c r="E34" s="19">
        <f t="shared" ref="E34:E54" si="2">SUM(F34+G34)</f>
        <v>115</v>
      </c>
      <c r="F34" s="17">
        <v>100</v>
      </c>
      <c r="G34" s="30">
        <v>15</v>
      </c>
      <c r="H34" s="35">
        <v>4</v>
      </c>
      <c r="I34" s="105">
        <v>15</v>
      </c>
      <c r="J34" s="35">
        <v>18</v>
      </c>
      <c r="K34" s="35">
        <v>1</v>
      </c>
      <c r="L34" s="26">
        <v>1</v>
      </c>
      <c r="M34" s="106">
        <v>25</v>
      </c>
      <c r="N34" s="26">
        <v>3</v>
      </c>
      <c r="O34" s="27">
        <v>17</v>
      </c>
      <c r="P34" s="28"/>
      <c r="Q34" s="28"/>
      <c r="R34" s="42">
        <v>1</v>
      </c>
      <c r="S34" s="108">
        <v>25</v>
      </c>
      <c r="T34" s="42">
        <v>1</v>
      </c>
      <c r="U34" s="108">
        <v>25</v>
      </c>
      <c r="V34" s="42">
        <v>1</v>
      </c>
      <c r="W34" s="42">
        <v>16</v>
      </c>
      <c r="X34" s="67">
        <v>1</v>
      </c>
      <c r="Y34" s="108">
        <v>25</v>
      </c>
      <c r="Z34" s="67">
        <v>2</v>
      </c>
      <c r="AA34" s="67">
        <v>21</v>
      </c>
      <c r="AB34" s="67">
        <v>1</v>
      </c>
      <c r="AC34" s="67">
        <v>16</v>
      </c>
      <c r="AD34" s="68"/>
      <c r="AE34" s="68"/>
      <c r="AF34" s="68"/>
      <c r="AG34" s="68"/>
    </row>
    <row r="35" spans="1:33" ht="13">
      <c r="A35" s="18">
        <v>2</v>
      </c>
      <c r="B35" s="121" t="s">
        <v>206</v>
      </c>
      <c r="C35" s="56" t="s">
        <v>49</v>
      </c>
      <c r="D35" s="18">
        <f t="shared" si="1"/>
        <v>164</v>
      </c>
      <c r="E35" s="19">
        <f t="shared" si="2"/>
        <v>98</v>
      </c>
      <c r="F35" s="17">
        <f>SUM(M35+Q35+S35+AA35)</f>
        <v>73</v>
      </c>
      <c r="G35" s="30">
        <v>25</v>
      </c>
      <c r="H35" s="35">
        <v>2</v>
      </c>
      <c r="I35" s="35">
        <v>21</v>
      </c>
      <c r="J35" s="35">
        <v>1</v>
      </c>
      <c r="K35" s="105">
        <v>25</v>
      </c>
      <c r="L35" s="26">
        <v>4</v>
      </c>
      <c r="M35" s="106">
        <v>15</v>
      </c>
      <c r="N35" s="26"/>
      <c r="O35" s="27"/>
      <c r="P35" s="28">
        <v>1</v>
      </c>
      <c r="Q35" s="109">
        <v>16</v>
      </c>
      <c r="R35" s="42">
        <v>3</v>
      </c>
      <c r="S35" s="108">
        <v>17</v>
      </c>
      <c r="T35" s="42">
        <v>5</v>
      </c>
      <c r="U35" s="42">
        <v>14</v>
      </c>
      <c r="V35" s="42">
        <v>3</v>
      </c>
      <c r="W35" s="42">
        <v>10</v>
      </c>
      <c r="X35" s="67">
        <v>8</v>
      </c>
      <c r="Y35" s="67">
        <v>11</v>
      </c>
      <c r="Z35" s="67">
        <v>1</v>
      </c>
      <c r="AA35" s="108">
        <v>25</v>
      </c>
      <c r="AB35" s="67">
        <v>3</v>
      </c>
      <c r="AC35" s="67">
        <v>10</v>
      </c>
      <c r="AD35" s="68"/>
      <c r="AE35" s="68"/>
      <c r="AF35" s="68"/>
      <c r="AG35" s="68"/>
    </row>
    <row r="36" spans="1:33" ht="13">
      <c r="A36" s="18">
        <v>3</v>
      </c>
      <c r="B36" s="121" t="s">
        <v>195</v>
      </c>
      <c r="C36" s="56" t="s">
        <v>20</v>
      </c>
      <c r="D36" s="18">
        <f t="shared" si="1"/>
        <v>166</v>
      </c>
      <c r="E36" s="19">
        <f t="shared" si="2"/>
        <v>97</v>
      </c>
      <c r="F36" s="17">
        <f>SUM(M36+O36+S36+U36)</f>
        <v>84</v>
      </c>
      <c r="G36" s="30">
        <v>13</v>
      </c>
      <c r="H36" s="35">
        <v>6</v>
      </c>
      <c r="I36" s="105">
        <v>13</v>
      </c>
      <c r="J36" s="35"/>
      <c r="K36" s="35"/>
      <c r="L36" s="26">
        <v>2</v>
      </c>
      <c r="M36" s="106">
        <v>21</v>
      </c>
      <c r="N36" s="26">
        <v>2</v>
      </c>
      <c r="O36" s="107">
        <v>21</v>
      </c>
      <c r="P36" s="28">
        <v>2</v>
      </c>
      <c r="Q36" s="28">
        <v>13</v>
      </c>
      <c r="R36" s="42">
        <v>2</v>
      </c>
      <c r="S36" s="108">
        <v>21</v>
      </c>
      <c r="T36" s="42">
        <v>2</v>
      </c>
      <c r="U36" s="108">
        <v>21</v>
      </c>
      <c r="V36" s="42">
        <v>2</v>
      </c>
      <c r="W36" s="42">
        <v>13</v>
      </c>
      <c r="X36" s="67">
        <v>3</v>
      </c>
      <c r="Y36" s="67">
        <v>17</v>
      </c>
      <c r="Z36" s="67">
        <v>6</v>
      </c>
      <c r="AA36" s="67">
        <v>13</v>
      </c>
      <c r="AB36" s="67">
        <v>2</v>
      </c>
      <c r="AC36" s="67">
        <v>13</v>
      </c>
      <c r="AD36" s="68"/>
      <c r="AE36" s="68"/>
      <c r="AF36" s="68"/>
      <c r="AG36" s="68"/>
    </row>
    <row r="37" spans="1:33" ht="13">
      <c r="A37" s="18">
        <v>4</v>
      </c>
      <c r="B37" s="121" t="s">
        <v>196</v>
      </c>
      <c r="C37" s="56" t="s">
        <v>11</v>
      </c>
      <c r="D37" s="18">
        <f t="shared" si="1"/>
        <v>150</v>
      </c>
      <c r="E37" s="19">
        <f t="shared" si="2"/>
        <v>91</v>
      </c>
      <c r="F37" s="17">
        <f>SUM(M37+O37+S37+AA37)</f>
        <v>70</v>
      </c>
      <c r="G37" s="30">
        <v>21</v>
      </c>
      <c r="H37" s="35">
        <v>3</v>
      </c>
      <c r="I37" s="35">
        <v>17</v>
      </c>
      <c r="J37" s="35">
        <v>2</v>
      </c>
      <c r="K37" s="105">
        <v>21</v>
      </c>
      <c r="L37" s="26">
        <v>5</v>
      </c>
      <c r="M37" s="106">
        <v>14</v>
      </c>
      <c r="N37" s="26">
        <v>1</v>
      </c>
      <c r="O37" s="107">
        <v>25</v>
      </c>
      <c r="P37" s="28">
        <v>3</v>
      </c>
      <c r="Q37" s="28">
        <v>10</v>
      </c>
      <c r="R37" s="42">
        <v>5</v>
      </c>
      <c r="S37" s="108">
        <v>14</v>
      </c>
      <c r="T37" s="42">
        <v>10</v>
      </c>
      <c r="U37" s="42">
        <v>9</v>
      </c>
      <c r="V37" s="42">
        <v>8</v>
      </c>
      <c r="W37" s="42">
        <v>4</v>
      </c>
      <c r="X37" s="67">
        <v>5</v>
      </c>
      <c r="Y37" s="67">
        <v>14</v>
      </c>
      <c r="Z37" s="67">
        <v>3</v>
      </c>
      <c r="AA37" s="108">
        <v>17</v>
      </c>
      <c r="AB37" s="67">
        <v>7</v>
      </c>
      <c r="AC37" s="67">
        <v>5</v>
      </c>
      <c r="AD37" s="68"/>
      <c r="AE37" s="68"/>
      <c r="AF37" s="68"/>
      <c r="AG37" s="68"/>
    </row>
    <row r="38" spans="1:33" ht="13">
      <c r="A38" s="18">
        <v>5</v>
      </c>
      <c r="B38" s="121" t="s">
        <v>200</v>
      </c>
      <c r="C38" s="56" t="s">
        <v>30</v>
      </c>
      <c r="D38" s="18">
        <f t="shared" si="1"/>
        <v>146</v>
      </c>
      <c r="E38" s="19">
        <f t="shared" si="2"/>
        <v>89</v>
      </c>
      <c r="F38" s="17">
        <f>SUM(M38+O38+S38+U38)</f>
        <v>64</v>
      </c>
      <c r="G38" s="30">
        <v>25</v>
      </c>
      <c r="H38" s="35">
        <v>1</v>
      </c>
      <c r="I38" s="105">
        <v>25</v>
      </c>
      <c r="J38" s="35">
        <v>4</v>
      </c>
      <c r="K38" s="35">
        <v>15</v>
      </c>
      <c r="L38" s="26">
        <v>3</v>
      </c>
      <c r="M38" s="106">
        <v>17</v>
      </c>
      <c r="N38" s="26">
        <v>4</v>
      </c>
      <c r="O38" s="107">
        <v>15</v>
      </c>
      <c r="P38" s="28">
        <v>6</v>
      </c>
      <c r="Q38" s="28">
        <v>6</v>
      </c>
      <c r="R38" s="42">
        <v>4</v>
      </c>
      <c r="S38" s="108">
        <v>15</v>
      </c>
      <c r="T38" s="42">
        <v>3</v>
      </c>
      <c r="U38" s="108">
        <v>17</v>
      </c>
      <c r="V38" s="42">
        <v>5</v>
      </c>
      <c r="W38" s="42">
        <v>7</v>
      </c>
      <c r="X38" s="67">
        <v>6</v>
      </c>
      <c r="Y38" s="67">
        <v>13</v>
      </c>
      <c r="Z38" s="67">
        <v>5</v>
      </c>
      <c r="AA38" s="67">
        <v>14</v>
      </c>
      <c r="AB38" s="67">
        <v>10</v>
      </c>
      <c r="AC38" s="67">
        <v>2</v>
      </c>
      <c r="AD38" s="68"/>
      <c r="AE38" s="68"/>
      <c r="AF38" s="68"/>
      <c r="AG38" s="68"/>
    </row>
    <row r="39" spans="1:33" ht="13">
      <c r="A39" s="18">
        <v>6</v>
      </c>
      <c r="B39" s="121" t="s">
        <v>194</v>
      </c>
      <c r="C39" s="56" t="s">
        <v>28</v>
      </c>
      <c r="D39" s="18">
        <f t="shared" si="1"/>
        <v>111</v>
      </c>
      <c r="E39" s="19">
        <f t="shared" si="2"/>
        <v>69</v>
      </c>
      <c r="F39" s="17">
        <f>SUM(M39+U39+Y39+AA39)</f>
        <v>55</v>
      </c>
      <c r="G39" s="30">
        <v>14</v>
      </c>
      <c r="H39" s="35">
        <v>5</v>
      </c>
      <c r="I39" s="105">
        <v>14</v>
      </c>
      <c r="J39" s="35">
        <v>5</v>
      </c>
      <c r="K39" s="35">
        <v>14</v>
      </c>
      <c r="L39" s="26">
        <v>6</v>
      </c>
      <c r="M39" s="106">
        <v>13</v>
      </c>
      <c r="N39" s="26">
        <v>8</v>
      </c>
      <c r="O39" s="27">
        <v>11</v>
      </c>
      <c r="P39" s="28"/>
      <c r="Q39" s="28"/>
      <c r="R39" s="42">
        <v>10</v>
      </c>
      <c r="S39" s="42">
        <v>9</v>
      </c>
      <c r="T39" s="42">
        <v>7</v>
      </c>
      <c r="U39" s="108">
        <v>12</v>
      </c>
      <c r="V39" s="42">
        <v>10</v>
      </c>
      <c r="W39" s="42">
        <v>2</v>
      </c>
      <c r="X39" s="67">
        <v>4</v>
      </c>
      <c r="Y39" s="108">
        <v>15</v>
      </c>
      <c r="Z39" s="67">
        <v>4</v>
      </c>
      <c r="AA39" s="108">
        <v>15</v>
      </c>
      <c r="AB39" s="67">
        <v>6</v>
      </c>
      <c r="AC39" s="67">
        <v>6</v>
      </c>
      <c r="AD39" s="68"/>
      <c r="AE39" s="68"/>
      <c r="AF39" s="68"/>
      <c r="AG39" s="68"/>
    </row>
    <row r="40" spans="1:33" ht="13">
      <c r="A40" s="18">
        <v>7</v>
      </c>
      <c r="B40" s="121" t="s">
        <v>199</v>
      </c>
      <c r="C40" s="56" t="s">
        <v>22</v>
      </c>
      <c r="D40" s="18">
        <f t="shared" si="1"/>
        <v>97</v>
      </c>
      <c r="E40" s="19">
        <f t="shared" si="2"/>
        <v>68</v>
      </c>
      <c r="F40" s="17">
        <f>SUM(M40+O40+U40+Y40)</f>
        <v>57</v>
      </c>
      <c r="G40" s="30">
        <v>11</v>
      </c>
      <c r="H40" s="35">
        <v>12</v>
      </c>
      <c r="I40" s="35">
        <v>7</v>
      </c>
      <c r="J40" s="35">
        <v>8</v>
      </c>
      <c r="K40" s="105">
        <v>11</v>
      </c>
      <c r="L40" s="26">
        <v>8</v>
      </c>
      <c r="M40" s="106">
        <v>11</v>
      </c>
      <c r="N40" s="26">
        <v>5</v>
      </c>
      <c r="O40" s="107">
        <v>14</v>
      </c>
      <c r="P40" s="28">
        <v>10</v>
      </c>
      <c r="Q40" s="28">
        <v>2</v>
      </c>
      <c r="R40" s="42">
        <v>13</v>
      </c>
      <c r="S40" s="42">
        <v>6</v>
      </c>
      <c r="T40" s="42">
        <v>8</v>
      </c>
      <c r="U40" s="108">
        <v>11</v>
      </c>
      <c r="V40" s="42">
        <v>9</v>
      </c>
      <c r="W40" s="42">
        <v>3</v>
      </c>
      <c r="X40" s="67">
        <v>2</v>
      </c>
      <c r="Y40" s="108">
        <v>21</v>
      </c>
      <c r="Z40" s="67">
        <v>9</v>
      </c>
      <c r="AA40" s="67">
        <v>10</v>
      </c>
      <c r="AB40" s="67">
        <v>11</v>
      </c>
      <c r="AC40" s="67">
        <v>1</v>
      </c>
      <c r="AD40" s="68"/>
      <c r="AE40" s="68"/>
      <c r="AF40" s="68"/>
      <c r="AG40" s="68"/>
    </row>
    <row r="41" spans="1:33" ht="13">
      <c r="A41" s="18">
        <v>8</v>
      </c>
      <c r="B41" s="121" t="s">
        <v>193</v>
      </c>
      <c r="C41" s="56" t="s">
        <v>99</v>
      </c>
      <c r="D41" s="18">
        <f t="shared" si="1"/>
        <v>128</v>
      </c>
      <c r="E41" s="19">
        <f t="shared" si="2"/>
        <v>67</v>
      </c>
      <c r="F41" s="17">
        <f>SUM(M41+Q41+S41+U41)</f>
        <v>54</v>
      </c>
      <c r="G41" s="30">
        <v>13</v>
      </c>
      <c r="H41" s="35">
        <v>7</v>
      </c>
      <c r="I41" s="35">
        <v>12</v>
      </c>
      <c r="J41" s="35">
        <v>6</v>
      </c>
      <c r="K41" s="105">
        <v>13</v>
      </c>
      <c r="L41" s="26">
        <v>7</v>
      </c>
      <c r="M41" s="106">
        <v>12</v>
      </c>
      <c r="N41" s="26">
        <v>11</v>
      </c>
      <c r="O41" s="27">
        <v>8</v>
      </c>
      <c r="P41" s="28">
        <v>1</v>
      </c>
      <c r="Q41" s="109">
        <v>16</v>
      </c>
      <c r="R41" s="42">
        <v>6</v>
      </c>
      <c r="S41" s="108">
        <v>13</v>
      </c>
      <c r="T41" s="42">
        <v>6</v>
      </c>
      <c r="U41" s="108">
        <v>13</v>
      </c>
      <c r="V41" s="42">
        <v>3</v>
      </c>
      <c r="W41" s="42">
        <v>10</v>
      </c>
      <c r="X41" s="67">
        <v>9</v>
      </c>
      <c r="Y41" s="67">
        <v>10</v>
      </c>
      <c r="Z41" s="67">
        <v>8</v>
      </c>
      <c r="AA41" s="67">
        <v>11</v>
      </c>
      <c r="AB41" s="67">
        <v>3</v>
      </c>
      <c r="AC41" s="67">
        <v>10</v>
      </c>
      <c r="AD41" s="68"/>
      <c r="AE41" s="68"/>
      <c r="AF41" s="68"/>
      <c r="AG41" s="68"/>
    </row>
    <row r="42" spans="1:33" ht="13">
      <c r="A42" s="18">
        <v>9</v>
      </c>
      <c r="B42" s="113" t="s">
        <v>192</v>
      </c>
      <c r="C42" s="139" t="s">
        <v>31</v>
      </c>
      <c r="D42" s="18">
        <f t="shared" si="1"/>
        <v>121</v>
      </c>
      <c r="E42" s="19">
        <f t="shared" si="2"/>
        <v>66</v>
      </c>
      <c r="F42" s="17">
        <f>SUM(O42+Q42+S42+U42)</f>
        <v>49</v>
      </c>
      <c r="G42" s="30">
        <v>17</v>
      </c>
      <c r="H42" s="35">
        <v>9</v>
      </c>
      <c r="I42" s="35">
        <v>10</v>
      </c>
      <c r="J42" s="35">
        <v>3</v>
      </c>
      <c r="K42" s="105">
        <v>17</v>
      </c>
      <c r="L42" s="26">
        <v>11</v>
      </c>
      <c r="M42" s="26">
        <v>8</v>
      </c>
      <c r="N42" s="26">
        <v>9</v>
      </c>
      <c r="O42" s="107">
        <v>10</v>
      </c>
      <c r="P42" s="28">
        <v>2</v>
      </c>
      <c r="Q42" s="109">
        <v>13</v>
      </c>
      <c r="R42" s="42">
        <v>8</v>
      </c>
      <c r="S42" s="108">
        <v>11</v>
      </c>
      <c r="T42" s="42">
        <v>4</v>
      </c>
      <c r="U42" s="108">
        <v>15</v>
      </c>
      <c r="V42" s="42">
        <v>2</v>
      </c>
      <c r="W42" s="42">
        <v>13</v>
      </c>
      <c r="X42" s="67">
        <v>15</v>
      </c>
      <c r="Y42" s="67">
        <v>4</v>
      </c>
      <c r="Z42" s="67">
        <v>12</v>
      </c>
      <c r="AA42" s="67">
        <v>7</v>
      </c>
      <c r="AB42" s="67">
        <v>2</v>
      </c>
      <c r="AC42" s="67">
        <v>13</v>
      </c>
      <c r="AD42" s="68"/>
      <c r="AE42" s="68"/>
      <c r="AF42" s="68"/>
      <c r="AG42" s="68"/>
    </row>
    <row r="43" spans="1:33" ht="13">
      <c r="A43" s="18">
        <v>10</v>
      </c>
      <c r="B43" s="121" t="s">
        <v>201</v>
      </c>
      <c r="C43" s="56" t="s">
        <v>55</v>
      </c>
      <c r="D43" s="18">
        <f t="shared" si="1"/>
        <v>96</v>
      </c>
      <c r="E43" s="19">
        <f t="shared" si="2"/>
        <v>60</v>
      </c>
      <c r="F43" s="17">
        <f>SUM(O43+S43+Y43+AA43)</f>
        <v>48</v>
      </c>
      <c r="G43" s="30">
        <v>12</v>
      </c>
      <c r="H43" s="35">
        <v>8</v>
      </c>
      <c r="I43" s="35">
        <v>11</v>
      </c>
      <c r="J43" s="35">
        <v>7</v>
      </c>
      <c r="K43" s="105">
        <v>12</v>
      </c>
      <c r="L43" s="26">
        <v>10</v>
      </c>
      <c r="M43" s="26">
        <v>9</v>
      </c>
      <c r="N43" s="26">
        <v>7</v>
      </c>
      <c r="O43" s="107">
        <v>12</v>
      </c>
      <c r="P43" s="28">
        <v>7</v>
      </c>
      <c r="Q43" s="28">
        <v>5</v>
      </c>
      <c r="R43" s="42">
        <v>7</v>
      </c>
      <c r="S43" s="108">
        <v>12</v>
      </c>
      <c r="T43" s="42">
        <v>9</v>
      </c>
      <c r="U43" s="42">
        <v>10</v>
      </c>
      <c r="V43" s="42">
        <v>11</v>
      </c>
      <c r="W43" s="42">
        <v>1</v>
      </c>
      <c r="X43" s="67">
        <v>7</v>
      </c>
      <c r="Y43" s="108">
        <v>12</v>
      </c>
      <c r="Z43" s="67">
        <v>7</v>
      </c>
      <c r="AA43" s="108">
        <v>12</v>
      </c>
      <c r="AB43" s="67"/>
      <c r="AC43" s="67"/>
      <c r="AD43" s="68"/>
      <c r="AE43" s="68"/>
      <c r="AF43" s="68"/>
      <c r="AG43" s="68"/>
    </row>
    <row r="44" spans="1:33" ht="13">
      <c r="A44" s="18">
        <v>11</v>
      </c>
      <c r="B44" s="126" t="s">
        <v>198</v>
      </c>
      <c r="C44" s="142" t="s">
        <v>40</v>
      </c>
      <c r="D44" s="18">
        <f t="shared" si="1"/>
        <v>78</v>
      </c>
      <c r="E44" s="136">
        <f t="shared" si="2"/>
        <v>50</v>
      </c>
      <c r="F44" s="17">
        <f>SUM(M44+S44+W44+Y44)</f>
        <v>42</v>
      </c>
      <c r="G44" s="30">
        <v>8</v>
      </c>
      <c r="H44" s="35">
        <v>11</v>
      </c>
      <c r="I44" s="105">
        <v>8</v>
      </c>
      <c r="J44" s="35"/>
      <c r="K44" s="35"/>
      <c r="L44" s="26">
        <v>9</v>
      </c>
      <c r="M44" s="106">
        <v>10</v>
      </c>
      <c r="N44" s="26">
        <v>17</v>
      </c>
      <c r="O44" s="27">
        <v>2</v>
      </c>
      <c r="P44" s="28"/>
      <c r="Q44" s="28"/>
      <c r="R44" s="42">
        <v>12</v>
      </c>
      <c r="S44" s="108">
        <v>7</v>
      </c>
      <c r="T44" s="42">
        <v>15</v>
      </c>
      <c r="U44" s="42">
        <v>4</v>
      </c>
      <c r="V44" s="42">
        <v>1</v>
      </c>
      <c r="W44" s="110">
        <v>16</v>
      </c>
      <c r="X44" s="67">
        <v>10</v>
      </c>
      <c r="Y44" s="108">
        <v>9</v>
      </c>
      <c r="Z44" s="67">
        <v>13</v>
      </c>
      <c r="AA44" s="67">
        <v>6</v>
      </c>
      <c r="AB44" s="67">
        <v>1</v>
      </c>
      <c r="AC44" s="67">
        <v>16</v>
      </c>
      <c r="AD44" s="68"/>
      <c r="AE44" s="68"/>
      <c r="AF44" s="68"/>
      <c r="AG44" s="68"/>
    </row>
    <row r="45" spans="1:33" ht="13">
      <c r="A45" s="18">
        <v>12</v>
      </c>
      <c r="B45" s="23" t="s">
        <v>202</v>
      </c>
      <c r="C45" s="139" t="s">
        <v>203</v>
      </c>
      <c r="D45" s="18">
        <f t="shared" si="1"/>
        <v>67</v>
      </c>
      <c r="E45" s="144">
        <f t="shared" si="2"/>
        <v>48</v>
      </c>
      <c r="F45" s="17">
        <f>SUM(O45+S45+Y45+AA45)</f>
        <v>39</v>
      </c>
      <c r="G45" s="30">
        <v>9</v>
      </c>
      <c r="H45" s="35">
        <v>10</v>
      </c>
      <c r="I45" s="105">
        <v>9</v>
      </c>
      <c r="J45" s="35">
        <v>11</v>
      </c>
      <c r="K45" s="35">
        <v>8</v>
      </c>
      <c r="L45" s="26">
        <v>13</v>
      </c>
      <c r="M45" s="26">
        <v>6</v>
      </c>
      <c r="N45" s="26">
        <v>6</v>
      </c>
      <c r="O45" s="107">
        <v>13</v>
      </c>
      <c r="P45" s="28"/>
      <c r="Q45" s="28"/>
      <c r="R45" s="42">
        <v>9</v>
      </c>
      <c r="S45" s="108">
        <v>10</v>
      </c>
      <c r="T45" s="42">
        <v>14</v>
      </c>
      <c r="U45" s="42">
        <v>5</v>
      </c>
      <c r="V45" s="42"/>
      <c r="W45" s="42"/>
      <c r="X45" s="67">
        <v>12</v>
      </c>
      <c r="Y45" s="108">
        <v>7</v>
      </c>
      <c r="Z45" s="67">
        <v>10</v>
      </c>
      <c r="AA45" s="108">
        <v>9</v>
      </c>
      <c r="AB45" s="67"/>
      <c r="AC45" s="67"/>
      <c r="AD45" s="68"/>
      <c r="AE45" s="68"/>
      <c r="AF45" s="68"/>
      <c r="AG45" s="68"/>
    </row>
    <row r="46" spans="1:33" ht="13">
      <c r="A46" s="18">
        <v>13</v>
      </c>
      <c r="B46" s="23" t="s">
        <v>208</v>
      </c>
      <c r="C46" s="139" t="s">
        <v>56</v>
      </c>
      <c r="D46" s="18">
        <f t="shared" si="1"/>
        <v>67</v>
      </c>
      <c r="E46" s="144">
        <f t="shared" si="2"/>
        <v>43</v>
      </c>
      <c r="F46" s="17">
        <f>SUM(O46+S46+U46+Y46)</f>
        <v>33</v>
      </c>
      <c r="G46" s="30">
        <v>10</v>
      </c>
      <c r="H46" s="35">
        <v>13</v>
      </c>
      <c r="I46" s="35">
        <v>6</v>
      </c>
      <c r="J46" s="35">
        <v>9</v>
      </c>
      <c r="K46" s="105">
        <v>10</v>
      </c>
      <c r="L46" s="26">
        <v>12</v>
      </c>
      <c r="M46" s="26">
        <v>7</v>
      </c>
      <c r="N46" s="26">
        <v>10</v>
      </c>
      <c r="O46" s="107">
        <v>9</v>
      </c>
      <c r="P46" s="28">
        <v>9</v>
      </c>
      <c r="Q46" s="28">
        <v>3</v>
      </c>
      <c r="R46" s="42">
        <v>11</v>
      </c>
      <c r="S46" s="108">
        <v>8</v>
      </c>
      <c r="T46" s="42">
        <v>11</v>
      </c>
      <c r="U46" s="108">
        <v>8</v>
      </c>
      <c r="V46" s="42"/>
      <c r="W46" s="42"/>
      <c r="X46" s="67">
        <v>11</v>
      </c>
      <c r="Y46" s="108">
        <v>8</v>
      </c>
      <c r="Z46" s="67">
        <v>11</v>
      </c>
      <c r="AA46" s="67">
        <v>8</v>
      </c>
      <c r="AB46" s="67"/>
      <c r="AC46" s="67"/>
      <c r="AD46" s="68"/>
      <c r="AE46" s="68"/>
      <c r="AF46" s="68"/>
      <c r="AG46" s="68"/>
    </row>
    <row r="47" spans="1:33" ht="13">
      <c r="A47" s="18">
        <v>14</v>
      </c>
      <c r="B47" s="70" t="s">
        <v>289</v>
      </c>
      <c r="C47" s="143" t="s">
        <v>27</v>
      </c>
      <c r="D47" s="18">
        <f t="shared" si="1"/>
        <v>62</v>
      </c>
      <c r="E47" s="71">
        <f t="shared" si="2"/>
        <v>34</v>
      </c>
      <c r="F47" s="17">
        <f>SUM(M47+O47+Q47+U47)</f>
        <v>27</v>
      </c>
      <c r="G47" s="30">
        <v>7</v>
      </c>
      <c r="H47" s="35">
        <v>14</v>
      </c>
      <c r="I47" s="35">
        <v>5</v>
      </c>
      <c r="J47" s="35">
        <v>12</v>
      </c>
      <c r="K47" s="105">
        <v>7</v>
      </c>
      <c r="L47" s="26">
        <v>14</v>
      </c>
      <c r="M47" s="106">
        <v>5</v>
      </c>
      <c r="N47" s="26">
        <v>13</v>
      </c>
      <c r="O47" s="107">
        <v>6</v>
      </c>
      <c r="P47" s="28">
        <v>3</v>
      </c>
      <c r="Q47" s="109">
        <v>10</v>
      </c>
      <c r="R47" s="42">
        <v>15</v>
      </c>
      <c r="S47" s="42">
        <v>4</v>
      </c>
      <c r="T47" s="42">
        <v>13</v>
      </c>
      <c r="U47" s="108">
        <v>6</v>
      </c>
      <c r="V47" s="42">
        <v>8</v>
      </c>
      <c r="W47" s="42">
        <v>4</v>
      </c>
      <c r="X47" s="67">
        <v>14</v>
      </c>
      <c r="Y47" s="67">
        <v>5</v>
      </c>
      <c r="Z47" s="67">
        <v>14</v>
      </c>
      <c r="AA47" s="67">
        <v>5</v>
      </c>
      <c r="AB47" s="67">
        <v>7</v>
      </c>
      <c r="AC47" s="67">
        <v>5</v>
      </c>
      <c r="AD47" s="68"/>
      <c r="AE47" s="68"/>
      <c r="AF47" s="68"/>
      <c r="AG47" s="68"/>
    </row>
    <row r="48" spans="1:33" ht="13">
      <c r="A48" s="18">
        <v>15</v>
      </c>
      <c r="B48" s="23" t="s">
        <v>197</v>
      </c>
      <c r="C48" s="139" t="s">
        <v>22</v>
      </c>
      <c r="D48" s="18">
        <f t="shared" si="1"/>
        <v>33</v>
      </c>
      <c r="E48" s="19">
        <f t="shared" si="2"/>
        <v>24</v>
      </c>
      <c r="F48" s="17">
        <f>SUM(M48+S48+W48+AA48)</f>
        <v>15</v>
      </c>
      <c r="G48" s="30">
        <v>9</v>
      </c>
      <c r="H48" s="35">
        <v>15</v>
      </c>
      <c r="I48" s="35">
        <v>4</v>
      </c>
      <c r="J48" s="35">
        <v>10</v>
      </c>
      <c r="K48" s="105">
        <v>9</v>
      </c>
      <c r="L48" s="26">
        <v>16</v>
      </c>
      <c r="M48" s="106">
        <v>3</v>
      </c>
      <c r="N48" s="26">
        <v>18</v>
      </c>
      <c r="O48" s="27">
        <v>1</v>
      </c>
      <c r="P48" s="28">
        <v>10</v>
      </c>
      <c r="Q48" s="28">
        <v>2</v>
      </c>
      <c r="R48" s="42">
        <v>14</v>
      </c>
      <c r="S48" s="108">
        <v>5</v>
      </c>
      <c r="T48" s="42"/>
      <c r="U48" s="42"/>
      <c r="V48" s="42">
        <v>9</v>
      </c>
      <c r="W48" s="110">
        <v>3</v>
      </c>
      <c r="X48" s="67">
        <v>18</v>
      </c>
      <c r="Y48" s="67">
        <v>1</v>
      </c>
      <c r="Z48" s="67">
        <v>15</v>
      </c>
      <c r="AA48" s="108">
        <v>4</v>
      </c>
      <c r="AB48" s="67">
        <v>11</v>
      </c>
      <c r="AC48" s="67">
        <v>1</v>
      </c>
      <c r="AD48" s="68"/>
      <c r="AE48" s="68"/>
      <c r="AF48" s="68"/>
      <c r="AG48" s="68"/>
    </row>
    <row r="49" spans="1:33" ht="13">
      <c r="A49" s="18">
        <v>16</v>
      </c>
      <c r="B49" s="23" t="s">
        <v>207</v>
      </c>
      <c r="C49" s="139" t="s">
        <v>21</v>
      </c>
      <c r="D49" s="18">
        <f t="shared" si="1"/>
        <v>28</v>
      </c>
      <c r="E49" s="19">
        <f t="shared" si="2"/>
        <v>23</v>
      </c>
      <c r="F49" s="17">
        <f>SUM(M49+O49+S49+U49)</f>
        <v>18</v>
      </c>
      <c r="G49" s="30">
        <v>5</v>
      </c>
      <c r="H49" s="35">
        <v>16</v>
      </c>
      <c r="I49" s="35">
        <v>3</v>
      </c>
      <c r="J49" s="35">
        <v>14</v>
      </c>
      <c r="K49" s="105">
        <v>5</v>
      </c>
      <c r="L49" s="26">
        <v>17</v>
      </c>
      <c r="M49" s="106">
        <v>2</v>
      </c>
      <c r="N49" s="26">
        <v>12</v>
      </c>
      <c r="O49" s="107">
        <v>7</v>
      </c>
      <c r="P49" s="28"/>
      <c r="Q49" s="28"/>
      <c r="R49" s="42">
        <v>17</v>
      </c>
      <c r="S49" s="108">
        <v>2</v>
      </c>
      <c r="T49" s="42">
        <v>12</v>
      </c>
      <c r="U49" s="108">
        <v>7</v>
      </c>
      <c r="V49" s="42"/>
      <c r="W49" s="42"/>
      <c r="X49" s="67"/>
      <c r="Y49" s="67"/>
      <c r="Z49" s="67">
        <v>17</v>
      </c>
      <c r="AA49" s="67">
        <v>2</v>
      </c>
      <c r="AB49" s="67"/>
      <c r="AC49" s="67"/>
      <c r="AD49" s="68"/>
      <c r="AE49" s="68"/>
      <c r="AF49" s="68"/>
      <c r="AG49" s="68"/>
    </row>
    <row r="50" spans="1:33" ht="13">
      <c r="A50" s="18">
        <v>17</v>
      </c>
      <c r="B50" s="23" t="s">
        <v>204</v>
      </c>
      <c r="C50" s="139" t="s">
        <v>30</v>
      </c>
      <c r="D50" s="18">
        <f t="shared" si="1"/>
        <v>35</v>
      </c>
      <c r="E50" s="19">
        <f t="shared" si="2"/>
        <v>21</v>
      </c>
      <c r="F50" s="17">
        <f>SUM(M50+S50+W50+Y50)</f>
        <v>20</v>
      </c>
      <c r="G50" s="30">
        <v>1</v>
      </c>
      <c r="H50" s="35">
        <v>18</v>
      </c>
      <c r="I50" s="105">
        <v>1</v>
      </c>
      <c r="J50" s="35"/>
      <c r="K50" s="35"/>
      <c r="L50" s="26">
        <v>15</v>
      </c>
      <c r="M50" s="106">
        <v>4</v>
      </c>
      <c r="N50" s="26"/>
      <c r="O50" s="27"/>
      <c r="P50" s="28">
        <v>6</v>
      </c>
      <c r="Q50" s="28">
        <v>6</v>
      </c>
      <c r="R50" s="42">
        <v>16</v>
      </c>
      <c r="S50" s="108">
        <v>3</v>
      </c>
      <c r="T50" s="42">
        <v>16</v>
      </c>
      <c r="U50" s="42">
        <v>3</v>
      </c>
      <c r="V50" s="42">
        <v>5</v>
      </c>
      <c r="W50" s="110">
        <v>7</v>
      </c>
      <c r="X50" s="67">
        <v>13</v>
      </c>
      <c r="Y50" s="108">
        <v>6</v>
      </c>
      <c r="Z50" s="67">
        <v>16</v>
      </c>
      <c r="AA50" s="67">
        <v>3</v>
      </c>
      <c r="AB50" s="67">
        <v>10</v>
      </c>
      <c r="AC50" s="67">
        <v>2</v>
      </c>
      <c r="AD50" s="68"/>
      <c r="AE50" s="68"/>
      <c r="AF50" s="68"/>
      <c r="AG50" s="68"/>
    </row>
    <row r="51" spans="1:33" ht="13">
      <c r="A51" s="18">
        <v>18</v>
      </c>
      <c r="B51" s="29" t="s">
        <v>205</v>
      </c>
      <c r="C51" s="139" t="s">
        <v>23</v>
      </c>
      <c r="D51" s="18">
        <f t="shared" si="1"/>
        <v>24</v>
      </c>
      <c r="E51" s="19">
        <f t="shared" si="2"/>
        <v>20</v>
      </c>
      <c r="F51" s="17">
        <f>SUM(M51+O51+Q51+Y51)</f>
        <v>14</v>
      </c>
      <c r="G51" s="30">
        <v>6</v>
      </c>
      <c r="H51" s="35">
        <v>17</v>
      </c>
      <c r="I51" s="35">
        <v>2</v>
      </c>
      <c r="J51" s="35">
        <v>13</v>
      </c>
      <c r="K51" s="105">
        <v>6</v>
      </c>
      <c r="L51" s="26">
        <v>18</v>
      </c>
      <c r="M51" s="106">
        <v>1</v>
      </c>
      <c r="N51" s="26">
        <v>14</v>
      </c>
      <c r="O51" s="107">
        <v>5</v>
      </c>
      <c r="P51" s="28">
        <v>7</v>
      </c>
      <c r="Q51" s="109">
        <v>5</v>
      </c>
      <c r="R51" s="42"/>
      <c r="S51" s="42"/>
      <c r="T51" s="42">
        <v>18</v>
      </c>
      <c r="U51" s="42">
        <v>1</v>
      </c>
      <c r="V51" s="42">
        <v>11</v>
      </c>
      <c r="W51" s="42">
        <v>1</v>
      </c>
      <c r="X51" s="67">
        <v>16</v>
      </c>
      <c r="Y51" s="108">
        <v>3</v>
      </c>
      <c r="Z51" s="67"/>
      <c r="AA51" s="67"/>
      <c r="AB51" s="67"/>
      <c r="AC51" s="67"/>
      <c r="AD51" s="68"/>
      <c r="AE51" s="68"/>
      <c r="AF51" s="68"/>
      <c r="AG51" s="68"/>
    </row>
    <row r="52" spans="1:33" ht="13">
      <c r="A52" s="18">
        <v>19</v>
      </c>
      <c r="B52" s="23" t="s">
        <v>290</v>
      </c>
      <c r="C52" s="139" t="s">
        <v>21</v>
      </c>
      <c r="D52" s="18">
        <f t="shared" si="1"/>
        <v>15</v>
      </c>
      <c r="E52" s="19">
        <f t="shared" si="2"/>
        <v>13</v>
      </c>
      <c r="F52" s="17">
        <f>SUM(O52+U52+AC52)</f>
        <v>11</v>
      </c>
      <c r="G52" s="30">
        <v>2</v>
      </c>
      <c r="H52" s="35"/>
      <c r="I52" s="35"/>
      <c r="J52" s="35">
        <v>17</v>
      </c>
      <c r="K52" s="105">
        <v>2</v>
      </c>
      <c r="L52" s="26"/>
      <c r="M52" s="26"/>
      <c r="N52" s="26">
        <v>16</v>
      </c>
      <c r="O52" s="107">
        <v>3</v>
      </c>
      <c r="P52" s="28"/>
      <c r="Q52" s="28"/>
      <c r="R52" s="42"/>
      <c r="S52" s="42"/>
      <c r="T52" s="42">
        <v>17</v>
      </c>
      <c r="U52" s="108">
        <v>2</v>
      </c>
      <c r="V52" s="42">
        <v>10</v>
      </c>
      <c r="W52" s="42">
        <v>2</v>
      </c>
      <c r="X52" s="67"/>
      <c r="Y52" s="67"/>
      <c r="Z52" s="67"/>
      <c r="AA52" s="67"/>
      <c r="AB52" s="67">
        <v>6</v>
      </c>
      <c r="AC52" s="110">
        <v>6</v>
      </c>
      <c r="AD52" s="68"/>
      <c r="AE52" s="68"/>
      <c r="AF52" s="68"/>
      <c r="AG52" s="68"/>
    </row>
    <row r="53" spans="1:33" ht="13">
      <c r="A53" s="18">
        <v>20</v>
      </c>
      <c r="B53" s="23" t="s">
        <v>257</v>
      </c>
      <c r="C53" s="139" t="s">
        <v>29</v>
      </c>
      <c r="D53" s="18">
        <f t="shared" si="1"/>
        <v>10</v>
      </c>
      <c r="E53" s="19">
        <f t="shared" si="2"/>
        <v>10</v>
      </c>
      <c r="F53" s="17">
        <v>7</v>
      </c>
      <c r="G53" s="30">
        <v>3</v>
      </c>
      <c r="H53" s="35"/>
      <c r="I53" s="35"/>
      <c r="J53" s="35">
        <v>16</v>
      </c>
      <c r="K53" s="105">
        <v>3</v>
      </c>
      <c r="L53" s="26"/>
      <c r="M53" s="26"/>
      <c r="N53" s="26">
        <v>15</v>
      </c>
      <c r="O53" s="107">
        <v>4</v>
      </c>
      <c r="P53" s="28"/>
      <c r="Q53" s="28"/>
      <c r="R53" s="42"/>
      <c r="S53" s="42"/>
      <c r="T53" s="42"/>
      <c r="U53" s="42"/>
      <c r="V53" s="42"/>
      <c r="W53" s="42"/>
      <c r="X53" s="67">
        <v>17</v>
      </c>
      <c r="Y53" s="108">
        <v>2</v>
      </c>
      <c r="Z53" s="67">
        <v>18</v>
      </c>
      <c r="AA53" s="108">
        <v>1</v>
      </c>
      <c r="AB53" s="67"/>
      <c r="AC53" s="67"/>
      <c r="AD53" s="68"/>
      <c r="AE53" s="68"/>
      <c r="AF53" s="68"/>
      <c r="AG53" s="68"/>
    </row>
    <row r="54" spans="1:33" ht="13">
      <c r="A54" s="18">
        <v>21</v>
      </c>
      <c r="B54" s="23" t="s">
        <v>331</v>
      </c>
      <c r="C54" s="139" t="s">
        <v>27</v>
      </c>
      <c r="D54" s="18">
        <f t="shared" si="1"/>
        <v>5</v>
      </c>
      <c r="E54" s="19">
        <f t="shared" si="2"/>
        <v>5</v>
      </c>
      <c r="F54" s="17">
        <v>1</v>
      </c>
      <c r="G54" s="30">
        <v>4</v>
      </c>
      <c r="H54" s="35"/>
      <c r="I54" s="35"/>
      <c r="J54" s="35">
        <v>15</v>
      </c>
      <c r="K54" s="105">
        <v>4</v>
      </c>
      <c r="L54" s="26"/>
      <c r="M54" s="26"/>
      <c r="N54" s="26"/>
      <c r="O54" s="27"/>
      <c r="P54" s="28"/>
      <c r="Q54" s="28"/>
      <c r="R54" s="42">
        <v>18</v>
      </c>
      <c r="S54" s="108">
        <v>1</v>
      </c>
      <c r="T54" s="42"/>
      <c r="U54" s="42"/>
      <c r="V54" s="42"/>
      <c r="W54" s="42"/>
      <c r="X54" s="67"/>
      <c r="Y54" s="67"/>
      <c r="Z54" s="67"/>
      <c r="AA54" s="67"/>
      <c r="AB54" s="67"/>
      <c r="AC54" s="67"/>
      <c r="AD54" s="68"/>
      <c r="AE54" s="68"/>
      <c r="AF54" s="68"/>
      <c r="AG54" s="68"/>
    </row>
  </sheetData>
  <sheetProtection selectLockedCells="1" selectUnlockedCells="1"/>
  <sortState ref="A5:AG28">
    <sortCondition descending="1" ref="D5:D28"/>
  </sortState>
  <mergeCells count="12">
    <mergeCell ref="E2:G2"/>
    <mergeCell ref="E31:G31"/>
    <mergeCell ref="L2:Q2"/>
    <mergeCell ref="X2:AC2"/>
    <mergeCell ref="AD2:AG2"/>
    <mergeCell ref="H2:K2"/>
    <mergeCell ref="R2:W2"/>
    <mergeCell ref="H31:K31"/>
    <mergeCell ref="L31:Q31"/>
    <mergeCell ref="X31:AC31"/>
    <mergeCell ref="AD31:AG31"/>
    <mergeCell ref="R31:W31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5" tint="-0.249977111117893"/>
  </sheetPr>
  <dimension ref="A1:AQ43"/>
  <sheetViews>
    <sheetView topLeftCell="A10" zoomScaleNormal="100" workbookViewId="0">
      <pane xSplit="3" topLeftCell="D1" activePane="topRight" state="frozen"/>
      <selection pane="topRight" activeCell="B14" sqref="B14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7" width="4.6328125" style="1" customWidth="1"/>
    <col min="8" max="8" width="7.6328125" customWidth="1"/>
    <col min="9" max="9" width="3.6328125" customWidth="1"/>
    <col min="10" max="10" width="8.1796875" customWidth="1"/>
    <col min="11" max="11" width="3.6328125" customWidth="1"/>
    <col min="12" max="12" width="7.6328125" customWidth="1"/>
    <col min="13" max="13" width="3.6328125" customWidth="1"/>
    <col min="14" max="14" width="7.6328125" customWidth="1"/>
    <col min="15" max="15" width="3.6328125" customWidth="1"/>
    <col min="16" max="16" width="7.6328125" customWidth="1"/>
    <col min="17" max="17" width="3.6328125" customWidth="1"/>
    <col min="18" max="18" width="7.6328125" customWidth="1"/>
    <col min="19" max="19" width="3.6328125" customWidth="1"/>
    <col min="20" max="20" width="8.08984375" style="1" customWidth="1"/>
    <col min="21" max="21" width="3.6328125" style="2" customWidth="1"/>
    <col min="22" max="22" width="7.6328125" style="1" customWidth="1"/>
    <col min="23" max="23" width="3.6328125" style="1" customWidth="1"/>
    <col min="24" max="24" width="7.6328125" style="1" customWidth="1"/>
    <col min="25" max="25" width="3.6328125" style="1" customWidth="1"/>
    <col min="26" max="26" width="8.08984375" style="1" customWidth="1"/>
    <col min="27" max="27" width="3.6328125" style="2" customWidth="1"/>
    <col min="28" max="28" width="7.6328125" style="1" customWidth="1"/>
    <col min="29" max="29" width="3.6328125" style="1" customWidth="1"/>
    <col min="30" max="30" width="7.453125" style="1" customWidth="1"/>
    <col min="31" max="31" width="3.6328125" style="1" customWidth="1"/>
    <col min="32" max="32" width="7.6328125" style="1" customWidth="1"/>
    <col min="33" max="33" width="3.6328125" style="1" customWidth="1"/>
    <col min="34" max="34" width="9" style="1" customWidth="1"/>
    <col min="35" max="35" width="3.6328125" style="1" customWidth="1"/>
    <col min="36" max="36" width="7.6328125" style="1" customWidth="1"/>
    <col min="37" max="37" width="3.6328125" style="1" customWidth="1"/>
    <col min="38" max="38" width="9.1796875" style="1"/>
    <col min="39" max="39" width="3.54296875" style="1" customWidth="1"/>
    <col min="40" max="16384" width="9.1796875" style="1"/>
  </cols>
  <sheetData>
    <row r="1" spans="1:39" ht="13" thickBot="1"/>
    <row r="2" spans="1:39" s="5" customFormat="1" ht="13.5" thickBot="1">
      <c r="A2" s="3"/>
      <c r="B2" s="22" t="s">
        <v>303</v>
      </c>
      <c r="C2" s="4"/>
      <c r="D2" s="129" t="s">
        <v>423</v>
      </c>
      <c r="E2" s="163" t="s">
        <v>442</v>
      </c>
      <c r="F2" s="164"/>
      <c r="G2" s="165"/>
      <c r="H2" s="173" t="s">
        <v>307</v>
      </c>
      <c r="I2" s="167"/>
      <c r="J2" s="167"/>
      <c r="K2" s="167"/>
      <c r="L2" s="166" t="s">
        <v>182</v>
      </c>
      <c r="M2" s="167"/>
      <c r="N2" s="167"/>
      <c r="O2" s="167"/>
      <c r="P2" s="167"/>
      <c r="Q2" s="167"/>
      <c r="R2" s="167"/>
      <c r="S2" s="168"/>
      <c r="T2" s="176" t="s">
        <v>181</v>
      </c>
      <c r="U2" s="169"/>
      <c r="V2" s="169"/>
      <c r="W2" s="169"/>
      <c r="X2" s="169"/>
      <c r="Y2" s="169"/>
      <c r="Z2" s="169"/>
      <c r="AA2" s="169"/>
      <c r="AB2" s="169" t="s">
        <v>90</v>
      </c>
      <c r="AC2" s="169"/>
      <c r="AD2" s="169"/>
      <c r="AE2" s="169"/>
      <c r="AF2" s="169"/>
      <c r="AG2" s="169"/>
      <c r="AH2" s="169"/>
      <c r="AI2" s="169"/>
      <c r="AJ2" s="170" t="s">
        <v>143</v>
      </c>
      <c r="AK2" s="171"/>
      <c r="AL2" s="171"/>
      <c r="AM2" s="172"/>
    </row>
    <row r="3" spans="1:39" ht="15" customHeight="1">
      <c r="A3" s="6"/>
      <c r="B3" s="102" t="s">
        <v>416</v>
      </c>
      <c r="C3" s="7"/>
      <c r="D3" s="8" t="s">
        <v>0</v>
      </c>
      <c r="E3" s="8" t="s">
        <v>0</v>
      </c>
      <c r="F3" s="9" t="s">
        <v>1</v>
      </c>
      <c r="G3" s="9" t="s">
        <v>2</v>
      </c>
      <c r="H3" s="32" t="s">
        <v>3</v>
      </c>
      <c r="I3" s="33"/>
      <c r="J3" s="34" t="s">
        <v>3</v>
      </c>
      <c r="K3" s="33"/>
      <c r="L3" s="37" t="s">
        <v>3</v>
      </c>
      <c r="M3" s="37"/>
      <c r="N3" s="36" t="s">
        <v>3</v>
      </c>
      <c r="O3" s="37"/>
      <c r="P3" s="37" t="s">
        <v>3</v>
      </c>
      <c r="Q3" s="37"/>
      <c r="R3" s="38" t="s">
        <v>3</v>
      </c>
      <c r="S3" s="38"/>
      <c r="T3" s="39" t="s">
        <v>3</v>
      </c>
      <c r="U3" s="40"/>
      <c r="V3" s="39" t="s">
        <v>3</v>
      </c>
      <c r="W3" s="40"/>
      <c r="X3" s="39" t="s">
        <v>3</v>
      </c>
      <c r="Y3" s="39"/>
      <c r="Z3" s="39" t="s">
        <v>3</v>
      </c>
      <c r="AA3" s="41"/>
      <c r="AB3" s="57" t="s">
        <v>3</v>
      </c>
      <c r="AC3" s="58"/>
      <c r="AD3" s="57" t="s">
        <v>3</v>
      </c>
      <c r="AE3" s="58"/>
      <c r="AF3" s="57" t="s">
        <v>3</v>
      </c>
      <c r="AG3" s="57"/>
      <c r="AH3" s="57" t="s">
        <v>3</v>
      </c>
      <c r="AI3" s="59"/>
      <c r="AJ3" s="62" t="s">
        <v>3</v>
      </c>
      <c r="AK3" s="63"/>
      <c r="AL3" s="63" t="s">
        <v>3</v>
      </c>
      <c r="AM3" s="64"/>
    </row>
    <row r="4" spans="1:39" s="15" customFormat="1" ht="12" customHeight="1">
      <c r="A4" s="10"/>
      <c r="B4" s="11" t="s">
        <v>60</v>
      </c>
      <c r="C4" s="12" t="s">
        <v>4</v>
      </c>
      <c r="D4" s="13" t="s">
        <v>5</v>
      </c>
      <c r="E4" s="13" t="s">
        <v>5</v>
      </c>
      <c r="F4" s="14" t="s">
        <v>5</v>
      </c>
      <c r="G4" s="14" t="s">
        <v>5</v>
      </c>
      <c r="H4" s="43" t="s">
        <v>141</v>
      </c>
      <c r="I4" s="44" t="s">
        <v>5</v>
      </c>
      <c r="J4" s="43" t="s">
        <v>216</v>
      </c>
      <c r="K4" s="44" t="s">
        <v>5</v>
      </c>
      <c r="L4" s="46" t="s">
        <v>269</v>
      </c>
      <c r="M4" s="47" t="s">
        <v>5</v>
      </c>
      <c r="N4" s="46" t="s">
        <v>8</v>
      </c>
      <c r="O4" s="45" t="s">
        <v>5</v>
      </c>
      <c r="P4" s="46" t="s">
        <v>10</v>
      </c>
      <c r="Q4" s="47" t="s">
        <v>5</v>
      </c>
      <c r="R4" s="48" t="s">
        <v>9</v>
      </c>
      <c r="S4" s="49" t="s">
        <v>5</v>
      </c>
      <c r="T4" s="50" t="s">
        <v>269</v>
      </c>
      <c r="U4" s="51" t="s">
        <v>5</v>
      </c>
      <c r="V4" s="50" t="s">
        <v>8</v>
      </c>
      <c r="W4" s="51" t="s">
        <v>5</v>
      </c>
      <c r="X4" s="50" t="s">
        <v>10</v>
      </c>
      <c r="Y4" s="51" t="s">
        <v>5</v>
      </c>
      <c r="Z4" s="50" t="s">
        <v>9</v>
      </c>
      <c r="AA4" s="51" t="s">
        <v>5</v>
      </c>
      <c r="AB4" s="60" t="s">
        <v>269</v>
      </c>
      <c r="AC4" s="61" t="s">
        <v>5</v>
      </c>
      <c r="AD4" s="60" t="s">
        <v>8</v>
      </c>
      <c r="AE4" s="61" t="s">
        <v>5</v>
      </c>
      <c r="AF4" s="60" t="s">
        <v>10</v>
      </c>
      <c r="AG4" s="61" t="s">
        <v>5</v>
      </c>
      <c r="AH4" s="60" t="s">
        <v>9</v>
      </c>
      <c r="AI4" s="61" t="s">
        <v>5</v>
      </c>
      <c r="AJ4" s="65" t="s">
        <v>6</v>
      </c>
      <c r="AK4" s="66" t="s">
        <v>5</v>
      </c>
      <c r="AL4" s="65" t="s">
        <v>7</v>
      </c>
      <c r="AM4" s="66" t="s">
        <v>5</v>
      </c>
    </row>
    <row r="5" spans="1:39" ht="13">
      <c r="A5" s="18">
        <v>1</v>
      </c>
      <c r="B5" s="124" t="s">
        <v>173</v>
      </c>
      <c r="C5" s="138" t="s">
        <v>27</v>
      </c>
      <c r="D5" s="20">
        <f t="shared" ref="D5:D17" si="0">SUM(I5+K5+M5+O5+Q5+S5+U5+W5+Y5+AA5+AC5+AE5+AG5+AI5+AK5+AM5)</f>
        <v>191</v>
      </c>
      <c r="E5" s="19">
        <f t="shared" ref="E5:E17" si="1">SUM(F5+G5)</f>
        <v>93</v>
      </c>
      <c r="F5" s="17">
        <f>SUM(U5+W5+Y5+AE5)</f>
        <v>80</v>
      </c>
      <c r="G5" s="30">
        <v>13</v>
      </c>
      <c r="H5" s="35">
        <v>6</v>
      </c>
      <c r="I5" s="105">
        <v>13</v>
      </c>
      <c r="J5" s="35">
        <v>6</v>
      </c>
      <c r="K5" s="35">
        <v>13</v>
      </c>
      <c r="L5" s="26">
        <v>4</v>
      </c>
      <c r="M5" s="27">
        <v>15</v>
      </c>
      <c r="N5" s="26">
        <v>13</v>
      </c>
      <c r="O5" s="26">
        <v>6</v>
      </c>
      <c r="P5" s="26">
        <v>6</v>
      </c>
      <c r="Q5" s="27">
        <v>13</v>
      </c>
      <c r="R5" s="28">
        <v>6</v>
      </c>
      <c r="S5" s="28">
        <v>6</v>
      </c>
      <c r="T5" s="42">
        <v>3</v>
      </c>
      <c r="U5" s="108">
        <v>17</v>
      </c>
      <c r="V5" s="42">
        <v>2</v>
      </c>
      <c r="W5" s="108">
        <v>21</v>
      </c>
      <c r="X5" s="42">
        <v>2</v>
      </c>
      <c r="Y5" s="108">
        <v>21</v>
      </c>
      <c r="Z5" s="42">
        <v>5</v>
      </c>
      <c r="AA5" s="42">
        <v>7</v>
      </c>
      <c r="AB5" s="67">
        <v>4</v>
      </c>
      <c r="AC5" s="67">
        <v>15</v>
      </c>
      <c r="AD5" s="67">
        <v>2</v>
      </c>
      <c r="AE5" s="108">
        <v>21</v>
      </c>
      <c r="AF5" s="67">
        <v>3</v>
      </c>
      <c r="AG5" s="67">
        <v>17</v>
      </c>
      <c r="AH5" s="67">
        <v>6</v>
      </c>
      <c r="AI5" s="67">
        <v>6</v>
      </c>
      <c r="AJ5" s="68"/>
      <c r="AK5" s="68"/>
      <c r="AL5" s="68"/>
      <c r="AM5" s="68"/>
    </row>
    <row r="6" spans="1:39" ht="13">
      <c r="A6" s="18">
        <v>2</v>
      </c>
      <c r="B6" s="124" t="s">
        <v>256</v>
      </c>
      <c r="C6" s="56" t="s">
        <v>22</v>
      </c>
      <c r="D6" s="20">
        <f t="shared" si="0"/>
        <v>134</v>
      </c>
      <c r="E6" s="19">
        <f t="shared" si="1"/>
        <v>79</v>
      </c>
      <c r="F6" s="17">
        <f>SUM(O6+W6+Y6+AG6)</f>
        <v>69</v>
      </c>
      <c r="G6" s="30">
        <v>10</v>
      </c>
      <c r="H6" s="35">
        <v>9</v>
      </c>
      <c r="I6" s="105">
        <v>10</v>
      </c>
      <c r="J6" s="35"/>
      <c r="K6" s="35"/>
      <c r="L6" s="26">
        <v>11</v>
      </c>
      <c r="M6" s="27">
        <v>8</v>
      </c>
      <c r="N6" s="26">
        <v>2</v>
      </c>
      <c r="O6" s="106">
        <v>21</v>
      </c>
      <c r="P6" s="26"/>
      <c r="Q6" s="27"/>
      <c r="R6" s="28">
        <v>7</v>
      </c>
      <c r="S6" s="28">
        <v>5</v>
      </c>
      <c r="T6" s="42">
        <v>9</v>
      </c>
      <c r="U6" s="42">
        <v>10</v>
      </c>
      <c r="V6" s="42">
        <v>3</v>
      </c>
      <c r="W6" s="108">
        <v>17</v>
      </c>
      <c r="X6" s="42">
        <v>3</v>
      </c>
      <c r="Y6" s="108">
        <v>17</v>
      </c>
      <c r="Z6" s="42">
        <v>6</v>
      </c>
      <c r="AA6" s="42">
        <v>6</v>
      </c>
      <c r="AB6" s="67">
        <v>12</v>
      </c>
      <c r="AC6" s="67">
        <v>7</v>
      </c>
      <c r="AD6" s="67">
        <v>7</v>
      </c>
      <c r="AE6" s="67">
        <v>12</v>
      </c>
      <c r="AF6" s="67">
        <v>5</v>
      </c>
      <c r="AG6" s="108">
        <v>14</v>
      </c>
      <c r="AH6" s="67">
        <v>5</v>
      </c>
      <c r="AI6" s="67">
        <v>7</v>
      </c>
      <c r="AJ6" s="68"/>
      <c r="AK6" s="68"/>
      <c r="AL6" s="68"/>
      <c r="AM6" s="68"/>
    </row>
    <row r="7" spans="1:39" ht="13">
      <c r="A7" s="18">
        <v>3</v>
      </c>
      <c r="B7" s="121" t="s">
        <v>158</v>
      </c>
      <c r="C7" s="56" t="s">
        <v>11</v>
      </c>
      <c r="D7" s="20">
        <f t="shared" si="0"/>
        <v>97</v>
      </c>
      <c r="E7" s="19">
        <f t="shared" si="1"/>
        <v>45</v>
      </c>
      <c r="F7" s="17">
        <f>SUM(M7+O7+W7+AE7)</f>
        <v>34</v>
      </c>
      <c r="G7" s="30">
        <v>11</v>
      </c>
      <c r="H7" s="35">
        <v>8</v>
      </c>
      <c r="I7" s="105">
        <v>11</v>
      </c>
      <c r="J7" s="35">
        <v>9</v>
      </c>
      <c r="K7" s="35">
        <v>10</v>
      </c>
      <c r="L7" s="26">
        <v>12</v>
      </c>
      <c r="M7" s="107">
        <v>7</v>
      </c>
      <c r="N7" s="26">
        <v>10</v>
      </c>
      <c r="O7" s="106">
        <v>9</v>
      </c>
      <c r="P7" s="26">
        <v>14</v>
      </c>
      <c r="Q7" s="27">
        <v>5</v>
      </c>
      <c r="R7" s="28">
        <v>6</v>
      </c>
      <c r="S7" s="28">
        <v>6</v>
      </c>
      <c r="T7" s="42">
        <v>14</v>
      </c>
      <c r="U7" s="42">
        <v>5</v>
      </c>
      <c r="V7" s="42">
        <v>8</v>
      </c>
      <c r="W7" s="108">
        <v>11</v>
      </c>
      <c r="X7" s="42">
        <v>16</v>
      </c>
      <c r="Y7" s="42">
        <v>3</v>
      </c>
      <c r="Z7" s="42">
        <v>5</v>
      </c>
      <c r="AA7" s="42">
        <v>7</v>
      </c>
      <c r="AB7" s="67">
        <v>15</v>
      </c>
      <c r="AC7" s="67">
        <v>4</v>
      </c>
      <c r="AD7" s="67">
        <v>12</v>
      </c>
      <c r="AE7" s="108">
        <v>7</v>
      </c>
      <c r="AF7" s="67">
        <v>13</v>
      </c>
      <c r="AG7" s="67">
        <v>6</v>
      </c>
      <c r="AH7" s="67">
        <v>6</v>
      </c>
      <c r="AI7" s="67">
        <v>6</v>
      </c>
      <c r="AJ7" s="68"/>
      <c r="AK7" s="68"/>
      <c r="AL7" s="68"/>
      <c r="AM7" s="68"/>
    </row>
    <row r="8" spans="1:39" ht="13">
      <c r="A8" s="18">
        <v>4</v>
      </c>
      <c r="B8" s="121" t="s">
        <v>154</v>
      </c>
      <c r="C8" s="56" t="s">
        <v>21</v>
      </c>
      <c r="D8" s="20">
        <f t="shared" si="0"/>
        <v>62</v>
      </c>
      <c r="E8" s="19">
        <f t="shared" si="1"/>
        <v>41</v>
      </c>
      <c r="F8" s="17">
        <f>SUM(Q8+W8+Y8+AG8)</f>
        <v>35</v>
      </c>
      <c r="G8" s="30">
        <v>6</v>
      </c>
      <c r="H8" s="35">
        <v>13</v>
      </c>
      <c r="I8" s="105">
        <v>6</v>
      </c>
      <c r="J8" s="35">
        <v>15</v>
      </c>
      <c r="K8" s="35">
        <v>4</v>
      </c>
      <c r="L8" s="26">
        <v>18</v>
      </c>
      <c r="M8" s="27">
        <v>1</v>
      </c>
      <c r="N8" s="26">
        <v>12</v>
      </c>
      <c r="O8" s="26">
        <v>7</v>
      </c>
      <c r="P8" s="26">
        <v>10</v>
      </c>
      <c r="Q8" s="107">
        <v>9</v>
      </c>
      <c r="R8" s="28"/>
      <c r="S8" s="28"/>
      <c r="T8" s="42">
        <v>17</v>
      </c>
      <c r="U8" s="42">
        <v>2</v>
      </c>
      <c r="V8" s="42">
        <v>11</v>
      </c>
      <c r="W8" s="108">
        <v>8</v>
      </c>
      <c r="X8" s="42">
        <v>11</v>
      </c>
      <c r="Y8" s="108">
        <v>8</v>
      </c>
      <c r="Z8" s="42"/>
      <c r="AA8" s="42"/>
      <c r="AB8" s="67">
        <v>16</v>
      </c>
      <c r="AC8" s="67">
        <v>3</v>
      </c>
      <c r="AD8" s="67">
        <v>15</v>
      </c>
      <c r="AE8" s="67">
        <v>4</v>
      </c>
      <c r="AF8" s="67">
        <v>9</v>
      </c>
      <c r="AG8" s="108">
        <v>10</v>
      </c>
      <c r="AH8" s="67"/>
      <c r="AI8" s="67"/>
      <c r="AJ8" s="68"/>
      <c r="AK8" s="68"/>
      <c r="AL8" s="68"/>
      <c r="AM8" s="68"/>
    </row>
    <row r="9" spans="1:39" ht="13">
      <c r="A9" s="18">
        <v>5</v>
      </c>
      <c r="B9" s="121" t="s">
        <v>174</v>
      </c>
      <c r="C9" s="56" t="s">
        <v>27</v>
      </c>
      <c r="D9" s="20">
        <f t="shared" si="0"/>
        <v>36</v>
      </c>
      <c r="E9" s="19">
        <f t="shared" si="1"/>
        <v>26</v>
      </c>
      <c r="F9" s="17">
        <f>SUM(W9+Y9+AA9+AG9)</f>
        <v>23</v>
      </c>
      <c r="G9" s="30">
        <v>3</v>
      </c>
      <c r="H9" s="35"/>
      <c r="I9" s="35"/>
      <c r="J9" s="35">
        <v>16</v>
      </c>
      <c r="K9" s="105">
        <v>3</v>
      </c>
      <c r="L9" s="26"/>
      <c r="M9" s="27"/>
      <c r="N9" s="26">
        <v>17</v>
      </c>
      <c r="O9" s="26">
        <v>2</v>
      </c>
      <c r="P9" s="26"/>
      <c r="Q9" s="27"/>
      <c r="R9" s="28">
        <v>9</v>
      </c>
      <c r="S9" s="28">
        <v>3</v>
      </c>
      <c r="T9" s="42"/>
      <c r="U9" s="42"/>
      <c r="V9" s="42">
        <v>12</v>
      </c>
      <c r="W9" s="108">
        <v>7</v>
      </c>
      <c r="X9" s="42">
        <v>13</v>
      </c>
      <c r="Y9" s="108">
        <v>6</v>
      </c>
      <c r="Z9" s="42">
        <v>9</v>
      </c>
      <c r="AA9" s="110">
        <v>3</v>
      </c>
      <c r="AB9" s="67"/>
      <c r="AC9" s="67"/>
      <c r="AD9" s="67">
        <v>17</v>
      </c>
      <c r="AE9" s="67">
        <v>2</v>
      </c>
      <c r="AF9" s="67">
        <v>12</v>
      </c>
      <c r="AG9" s="108">
        <v>7</v>
      </c>
      <c r="AH9" s="67">
        <v>9</v>
      </c>
      <c r="AI9" s="67">
        <v>3</v>
      </c>
      <c r="AJ9" s="68"/>
      <c r="AK9" s="68"/>
      <c r="AL9" s="68"/>
      <c r="AM9" s="68"/>
    </row>
    <row r="10" spans="1:39" ht="13">
      <c r="A10" s="18">
        <v>6</v>
      </c>
      <c r="B10" s="121" t="s">
        <v>153</v>
      </c>
      <c r="C10" s="56" t="s">
        <v>19</v>
      </c>
      <c r="D10" s="20">
        <f t="shared" si="0"/>
        <v>26</v>
      </c>
      <c r="E10" s="19">
        <f t="shared" si="1"/>
        <v>21</v>
      </c>
      <c r="F10" s="17">
        <f>SUM(O10+Q10+W10+Y10)</f>
        <v>21</v>
      </c>
      <c r="G10" s="30">
        <v>0</v>
      </c>
      <c r="H10" s="35"/>
      <c r="I10" s="35"/>
      <c r="J10" s="35"/>
      <c r="K10" s="35"/>
      <c r="L10" s="26"/>
      <c r="M10" s="27"/>
      <c r="N10" s="26">
        <v>15</v>
      </c>
      <c r="O10" s="106">
        <v>4</v>
      </c>
      <c r="P10" s="26">
        <v>12</v>
      </c>
      <c r="Q10" s="107">
        <v>7</v>
      </c>
      <c r="R10" s="28"/>
      <c r="S10" s="28"/>
      <c r="T10" s="42"/>
      <c r="U10" s="42"/>
      <c r="V10" s="42">
        <v>14</v>
      </c>
      <c r="W10" s="108">
        <v>5</v>
      </c>
      <c r="X10" s="42">
        <v>14</v>
      </c>
      <c r="Y10" s="108">
        <v>5</v>
      </c>
      <c r="Z10" s="42">
        <v>8</v>
      </c>
      <c r="AA10" s="42">
        <v>4</v>
      </c>
      <c r="AB10" s="67"/>
      <c r="AC10" s="67"/>
      <c r="AD10" s="67"/>
      <c r="AE10" s="67"/>
      <c r="AF10" s="67"/>
      <c r="AG10" s="67"/>
      <c r="AH10" s="67">
        <v>11</v>
      </c>
      <c r="AI10" s="67">
        <v>1</v>
      </c>
      <c r="AJ10" s="68"/>
      <c r="AK10" s="68"/>
      <c r="AL10" s="68"/>
      <c r="AM10" s="68"/>
    </row>
    <row r="11" spans="1:39" ht="13">
      <c r="A11" s="18">
        <v>7</v>
      </c>
      <c r="B11" s="21" t="s">
        <v>161</v>
      </c>
      <c r="C11" s="56" t="s">
        <v>27</v>
      </c>
      <c r="D11" s="20">
        <f t="shared" si="0"/>
        <v>28</v>
      </c>
      <c r="E11" s="19">
        <f t="shared" si="1"/>
        <v>20</v>
      </c>
      <c r="F11" s="17">
        <f>SUM(M11+AC11+AG11+AI11)</f>
        <v>20</v>
      </c>
      <c r="G11" s="30">
        <v>0</v>
      </c>
      <c r="H11" s="35"/>
      <c r="I11" s="35"/>
      <c r="J11" s="35"/>
      <c r="K11" s="35"/>
      <c r="L11" s="26">
        <v>16</v>
      </c>
      <c r="M11" s="107">
        <v>3</v>
      </c>
      <c r="N11" s="26"/>
      <c r="O11" s="26"/>
      <c r="P11" s="26"/>
      <c r="Q11" s="27"/>
      <c r="R11" s="28">
        <v>10</v>
      </c>
      <c r="S11" s="28">
        <v>2</v>
      </c>
      <c r="T11" s="42">
        <v>18</v>
      </c>
      <c r="U11" s="42">
        <v>1</v>
      </c>
      <c r="V11" s="42"/>
      <c r="W11" s="42"/>
      <c r="X11" s="42"/>
      <c r="Y11" s="42"/>
      <c r="Z11" s="42">
        <v>7</v>
      </c>
      <c r="AA11" s="42">
        <v>5</v>
      </c>
      <c r="AB11" s="67">
        <v>10</v>
      </c>
      <c r="AC11" s="108">
        <v>9</v>
      </c>
      <c r="AD11" s="67"/>
      <c r="AE11" s="67"/>
      <c r="AF11" s="67">
        <v>16</v>
      </c>
      <c r="AG11" s="108">
        <v>3</v>
      </c>
      <c r="AH11" s="67">
        <v>7</v>
      </c>
      <c r="AI11" s="110">
        <v>5</v>
      </c>
      <c r="AJ11" s="68"/>
      <c r="AK11" s="68"/>
      <c r="AL11" s="68"/>
      <c r="AM11" s="68"/>
    </row>
    <row r="12" spans="1:39" ht="13">
      <c r="A12" s="18">
        <v>8</v>
      </c>
      <c r="B12" s="31" t="s">
        <v>157</v>
      </c>
      <c r="C12" s="56" t="s">
        <v>27</v>
      </c>
      <c r="D12" s="20">
        <f t="shared" si="0"/>
        <v>23</v>
      </c>
      <c r="E12" s="19">
        <f t="shared" si="1"/>
        <v>17</v>
      </c>
      <c r="F12" s="17">
        <f>SUM(Q12+S12+Y12+AG12)</f>
        <v>8</v>
      </c>
      <c r="G12" s="30">
        <v>9</v>
      </c>
      <c r="H12" s="35"/>
      <c r="I12" s="35"/>
      <c r="J12" s="35">
        <v>10</v>
      </c>
      <c r="K12" s="105">
        <v>9</v>
      </c>
      <c r="L12" s="26"/>
      <c r="M12" s="27"/>
      <c r="N12" s="26"/>
      <c r="O12" s="26"/>
      <c r="P12" s="26">
        <v>17</v>
      </c>
      <c r="Q12" s="107">
        <v>2</v>
      </c>
      <c r="R12" s="28">
        <v>9</v>
      </c>
      <c r="S12" s="109">
        <v>3</v>
      </c>
      <c r="T12" s="42"/>
      <c r="U12" s="42"/>
      <c r="V12" s="42"/>
      <c r="W12" s="42"/>
      <c r="X12" s="42">
        <v>17</v>
      </c>
      <c r="Y12" s="108">
        <v>2</v>
      </c>
      <c r="Z12" s="42">
        <v>9</v>
      </c>
      <c r="AA12" s="42">
        <v>3</v>
      </c>
      <c r="AB12" s="67"/>
      <c r="AC12" s="67"/>
      <c r="AD12" s="67"/>
      <c r="AE12" s="67"/>
      <c r="AF12" s="67">
        <v>18</v>
      </c>
      <c r="AG12" s="108">
        <v>1</v>
      </c>
      <c r="AH12" s="67">
        <v>9</v>
      </c>
      <c r="AI12" s="67">
        <v>3</v>
      </c>
      <c r="AJ12" s="68"/>
      <c r="AK12" s="68"/>
      <c r="AL12" s="68"/>
      <c r="AM12" s="68"/>
    </row>
    <row r="13" spans="1:39" ht="13">
      <c r="A13" s="18">
        <v>9</v>
      </c>
      <c r="B13" s="29" t="s">
        <v>155</v>
      </c>
      <c r="C13" s="140" t="s">
        <v>23</v>
      </c>
      <c r="D13" s="20">
        <f t="shared" si="0"/>
        <v>8</v>
      </c>
      <c r="E13" s="19">
        <f t="shared" si="1"/>
        <v>8</v>
      </c>
      <c r="F13" s="17">
        <v>2</v>
      </c>
      <c r="G13" s="30">
        <v>6</v>
      </c>
      <c r="H13" s="35"/>
      <c r="I13" s="35"/>
      <c r="J13" s="35">
        <v>13</v>
      </c>
      <c r="K13" s="105">
        <v>6</v>
      </c>
      <c r="L13" s="26"/>
      <c r="M13" s="27"/>
      <c r="N13" s="26"/>
      <c r="O13" s="26"/>
      <c r="P13" s="26"/>
      <c r="Q13" s="27"/>
      <c r="R13" s="28"/>
      <c r="S13" s="28"/>
      <c r="T13" s="42"/>
      <c r="U13" s="42"/>
      <c r="V13" s="42"/>
      <c r="W13" s="42"/>
      <c r="X13" s="42"/>
      <c r="Y13" s="42"/>
      <c r="Z13" s="42"/>
      <c r="AA13" s="42"/>
      <c r="AB13" s="67"/>
      <c r="AC13" s="67"/>
      <c r="AD13" s="67"/>
      <c r="AE13" s="67"/>
      <c r="AF13" s="67"/>
      <c r="AG13" s="67"/>
      <c r="AH13" s="67">
        <v>10</v>
      </c>
      <c r="AI13" s="110">
        <v>2</v>
      </c>
      <c r="AJ13" s="68"/>
      <c r="AK13" s="68"/>
      <c r="AL13" s="68"/>
      <c r="AM13" s="68"/>
    </row>
    <row r="14" spans="1:39" ht="13">
      <c r="A14" s="18">
        <v>10</v>
      </c>
      <c r="B14" s="23" t="s">
        <v>438</v>
      </c>
      <c r="C14" s="139" t="s">
        <v>159</v>
      </c>
      <c r="D14" s="20">
        <f t="shared" si="0"/>
        <v>8</v>
      </c>
      <c r="E14" s="19">
        <f t="shared" si="1"/>
        <v>8</v>
      </c>
      <c r="F14" s="17">
        <v>8</v>
      </c>
      <c r="G14" s="30">
        <v>0</v>
      </c>
      <c r="H14" s="35"/>
      <c r="I14" s="35"/>
      <c r="J14" s="35"/>
      <c r="K14" s="35"/>
      <c r="L14" s="26"/>
      <c r="M14" s="27"/>
      <c r="N14" s="26"/>
      <c r="O14" s="26"/>
      <c r="P14" s="26"/>
      <c r="Q14" s="27"/>
      <c r="R14" s="28"/>
      <c r="S14" s="28"/>
      <c r="T14" s="42"/>
      <c r="U14" s="42"/>
      <c r="V14" s="42"/>
      <c r="W14" s="42"/>
      <c r="X14" s="42"/>
      <c r="Y14" s="42"/>
      <c r="Z14" s="42"/>
      <c r="AA14" s="42"/>
      <c r="AB14" s="67">
        <v>11</v>
      </c>
      <c r="AC14" s="108">
        <v>8</v>
      </c>
      <c r="AD14" s="67"/>
      <c r="AE14" s="67"/>
      <c r="AF14" s="67"/>
      <c r="AG14" s="67"/>
      <c r="AH14" s="67"/>
      <c r="AI14" s="67"/>
      <c r="AJ14" s="68"/>
      <c r="AK14" s="68"/>
      <c r="AL14" s="68"/>
      <c r="AM14" s="68"/>
    </row>
    <row r="15" spans="1:39" ht="13">
      <c r="A15" s="18">
        <v>11</v>
      </c>
      <c r="B15" s="23" t="s">
        <v>190</v>
      </c>
      <c r="C15" s="141" t="s">
        <v>22</v>
      </c>
      <c r="D15" s="20">
        <f t="shared" si="0"/>
        <v>18</v>
      </c>
      <c r="E15" s="19">
        <f t="shared" si="1"/>
        <v>7</v>
      </c>
      <c r="F15" s="17">
        <v>7</v>
      </c>
      <c r="G15" s="30">
        <v>0</v>
      </c>
      <c r="H15" s="35"/>
      <c r="I15" s="35"/>
      <c r="J15" s="35"/>
      <c r="K15" s="35"/>
      <c r="L15" s="26"/>
      <c r="M15" s="27"/>
      <c r="N15" s="26"/>
      <c r="O15" s="26"/>
      <c r="P15" s="26"/>
      <c r="Q15" s="27"/>
      <c r="R15" s="28">
        <v>7</v>
      </c>
      <c r="S15" s="28">
        <v>5</v>
      </c>
      <c r="T15" s="42"/>
      <c r="U15" s="42"/>
      <c r="V15" s="42"/>
      <c r="W15" s="42"/>
      <c r="X15" s="42"/>
      <c r="Y15" s="42"/>
      <c r="Z15" s="42">
        <v>6</v>
      </c>
      <c r="AA15" s="42">
        <v>6</v>
      </c>
      <c r="AB15" s="67"/>
      <c r="AC15" s="67"/>
      <c r="AD15" s="67"/>
      <c r="AE15" s="67"/>
      <c r="AF15" s="67"/>
      <c r="AG15" s="67"/>
      <c r="AH15" s="67">
        <v>5</v>
      </c>
      <c r="AI15" s="110">
        <v>7</v>
      </c>
      <c r="AJ15" s="68"/>
      <c r="AK15" s="68"/>
      <c r="AL15" s="68"/>
      <c r="AM15" s="68"/>
    </row>
    <row r="16" spans="1:39" ht="13">
      <c r="A16" s="18">
        <v>12</v>
      </c>
      <c r="B16" s="23" t="s">
        <v>160</v>
      </c>
      <c r="C16" s="139" t="s">
        <v>19</v>
      </c>
      <c r="D16" s="20">
        <f t="shared" si="0"/>
        <v>5</v>
      </c>
      <c r="E16" s="19">
        <f t="shared" si="1"/>
        <v>4</v>
      </c>
      <c r="F16" s="17">
        <v>4</v>
      </c>
      <c r="G16" s="30">
        <v>0</v>
      </c>
      <c r="H16" s="35"/>
      <c r="I16" s="35"/>
      <c r="J16" s="35"/>
      <c r="K16" s="35"/>
      <c r="L16" s="26"/>
      <c r="M16" s="27"/>
      <c r="N16" s="26"/>
      <c r="O16" s="26"/>
      <c r="P16" s="26"/>
      <c r="Q16" s="27"/>
      <c r="R16" s="28"/>
      <c r="S16" s="28"/>
      <c r="T16" s="42"/>
      <c r="U16" s="42"/>
      <c r="V16" s="42"/>
      <c r="W16" s="42"/>
      <c r="X16" s="42"/>
      <c r="Y16" s="42"/>
      <c r="Z16" s="42">
        <v>8</v>
      </c>
      <c r="AA16" s="110">
        <v>4</v>
      </c>
      <c r="AB16" s="67"/>
      <c r="AC16" s="67"/>
      <c r="AD16" s="67"/>
      <c r="AE16" s="67"/>
      <c r="AF16" s="67"/>
      <c r="AG16" s="67"/>
      <c r="AH16" s="67">
        <v>11</v>
      </c>
      <c r="AI16" s="67">
        <v>1</v>
      </c>
      <c r="AJ16" s="68"/>
      <c r="AK16" s="68"/>
      <c r="AL16" s="68"/>
      <c r="AM16" s="68"/>
    </row>
    <row r="17" spans="1:43" ht="13">
      <c r="A17" s="18">
        <v>13</v>
      </c>
      <c r="B17" s="23" t="s">
        <v>152</v>
      </c>
      <c r="C17" s="139" t="s">
        <v>44</v>
      </c>
      <c r="D17" s="20">
        <f t="shared" si="0"/>
        <v>4</v>
      </c>
      <c r="E17" s="19">
        <f t="shared" si="1"/>
        <v>3</v>
      </c>
      <c r="F17" s="17">
        <v>1</v>
      </c>
      <c r="G17" s="30">
        <v>2</v>
      </c>
      <c r="H17" s="35">
        <v>17</v>
      </c>
      <c r="I17" s="105">
        <v>2</v>
      </c>
      <c r="J17" s="35">
        <v>18</v>
      </c>
      <c r="K17" s="35">
        <v>1</v>
      </c>
      <c r="L17" s="26"/>
      <c r="M17" s="27"/>
      <c r="N17" s="26">
        <v>18</v>
      </c>
      <c r="O17" s="106">
        <v>1</v>
      </c>
      <c r="P17" s="26"/>
      <c r="Q17" s="27"/>
      <c r="R17" s="28"/>
      <c r="S17" s="28"/>
      <c r="T17" s="42"/>
      <c r="U17" s="42"/>
      <c r="V17" s="42"/>
      <c r="W17" s="42"/>
      <c r="X17" s="42"/>
      <c r="Y17" s="42"/>
      <c r="Z17" s="42"/>
      <c r="AA17" s="42"/>
      <c r="AB17" s="67"/>
      <c r="AC17" s="67"/>
      <c r="AD17" s="67"/>
      <c r="AE17" s="67"/>
      <c r="AF17" s="67"/>
      <c r="AG17" s="67"/>
      <c r="AH17" s="67"/>
      <c r="AI17" s="67"/>
      <c r="AJ17" s="68"/>
      <c r="AK17" s="68"/>
      <c r="AL17" s="68"/>
      <c r="AM17" s="68"/>
    </row>
    <row r="18" spans="1:43" ht="13">
      <c r="A18" s="18"/>
      <c r="B18" s="23"/>
      <c r="C18" s="139"/>
      <c r="D18" s="24"/>
      <c r="E18" s="19"/>
      <c r="F18" s="17"/>
      <c r="G18" s="30"/>
      <c r="H18" s="55"/>
      <c r="I18" s="55"/>
      <c r="J18" s="55"/>
      <c r="K18" s="55"/>
      <c r="L18" s="18"/>
      <c r="M18" s="56"/>
      <c r="N18" s="18"/>
      <c r="O18" s="18"/>
      <c r="P18" s="18"/>
      <c r="Q18" s="56"/>
      <c r="R18" s="24"/>
      <c r="S18" s="24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</row>
    <row r="19" spans="1:43" ht="13" thickBot="1"/>
    <row r="20" spans="1:43" ht="13.5" thickBot="1">
      <c r="A20" s="3"/>
      <c r="B20" s="22" t="s">
        <v>188</v>
      </c>
      <c r="C20" s="4"/>
      <c r="D20" s="129" t="s">
        <v>423</v>
      </c>
      <c r="E20" s="163" t="s">
        <v>442</v>
      </c>
      <c r="F20" s="164"/>
      <c r="G20" s="165"/>
      <c r="H20" s="173" t="s">
        <v>307</v>
      </c>
      <c r="I20" s="167"/>
      <c r="J20" s="167"/>
      <c r="K20" s="167"/>
      <c r="L20" s="166" t="s">
        <v>182</v>
      </c>
      <c r="M20" s="167"/>
      <c r="N20" s="167"/>
      <c r="O20" s="167"/>
      <c r="P20" s="167"/>
      <c r="Q20" s="167"/>
      <c r="R20" s="167"/>
      <c r="S20" s="168"/>
      <c r="T20" s="176" t="s">
        <v>181</v>
      </c>
      <c r="U20" s="169"/>
      <c r="V20" s="169"/>
      <c r="W20" s="169"/>
      <c r="X20" s="169"/>
      <c r="Y20" s="169"/>
      <c r="Z20" s="169"/>
      <c r="AA20" s="169"/>
      <c r="AB20" s="169" t="s">
        <v>90</v>
      </c>
      <c r="AC20" s="169"/>
      <c r="AD20" s="169"/>
      <c r="AE20" s="169"/>
      <c r="AF20" s="169"/>
      <c r="AG20" s="169"/>
      <c r="AH20" s="169"/>
      <c r="AI20" s="169"/>
      <c r="AJ20" s="170" t="s">
        <v>143</v>
      </c>
      <c r="AK20" s="171"/>
      <c r="AL20" s="171"/>
      <c r="AM20" s="172"/>
      <c r="AN20" s="5"/>
      <c r="AO20" s="5"/>
      <c r="AP20" s="5"/>
      <c r="AQ20" s="5"/>
    </row>
    <row r="21" spans="1:43" ht="13">
      <c r="A21" s="6"/>
      <c r="B21" s="102" t="s">
        <v>416</v>
      </c>
      <c r="C21" s="7"/>
      <c r="D21" s="8" t="s">
        <v>0</v>
      </c>
      <c r="E21" s="8" t="s">
        <v>0</v>
      </c>
      <c r="F21" s="9" t="s">
        <v>1</v>
      </c>
      <c r="G21" s="9" t="s">
        <v>2</v>
      </c>
      <c r="H21" s="32" t="s">
        <v>3</v>
      </c>
      <c r="I21" s="33"/>
      <c r="J21" s="34" t="s">
        <v>3</v>
      </c>
      <c r="K21" s="33"/>
      <c r="L21" s="37" t="s">
        <v>3</v>
      </c>
      <c r="M21" s="37"/>
      <c r="N21" s="36" t="s">
        <v>3</v>
      </c>
      <c r="O21" s="37"/>
      <c r="P21" s="37" t="s">
        <v>3</v>
      </c>
      <c r="Q21" s="37"/>
      <c r="R21" s="38" t="s">
        <v>3</v>
      </c>
      <c r="S21" s="38"/>
      <c r="T21" s="39" t="s">
        <v>3</v>
      </c>
      <c r="U21" s="40"/>
      <c r="V21" s="39" t="s">
        <v>3</v>
      </c>
      <c r="W21" s="40"/>
      <c r="X21" s="39" t="s">
        <v>3</v>
      </c>
      <c r="Y21" s="39"/>
      <c r="Z21" s="39" t="s">
        <v>3</v>
      </c>
      <c r="AA21" s="41"/>
      <c r="AB21" s="57" t="s">
        <v>3</v>
      </c>
      <c r="AC21" s="58"/>
      <c r="AD21" s="57" t="s">
        <v>3</v>
      </c>
      <c r="AE21" s="58"/>
      <c r="AF21" s="57" t="s">
        <v>3</v>
      </c>
      <c r="AG21" s="57"/>
      <c r="AH21" s="57" t="s">
        <v>3</v>
      </c>
      <c r="AI21" s="59"/>
      <c r="AJ21" s="62" t="s">
        <v>3</v>
      </c>
      <c r="AK21" s="63"/>
      <c r="AL21" s="63" t="s">
        <v>3</v>
      </c>
      <c r="AM21" s="64"/>
    </row>
    <row r="22" spans="1:43" ht="14">
      <c r="A22" s="10"/>
      <c r="B22" s="11" t="s">
        <v>60</v>
      </c>
      <c r="C22" s="12" t="s">
        <v>4</v>
      </c>
      <c r="D22" s="13" t="s">
        <v>5</v>
      </c>
      <c r="E22" s="13" t="s">
        <v>5</v>
      </c>
      <c r="F22" s="14" t="s">
        <v>5</v>
      </c>
      <c r="G22" s="14" t="s">
        <v>5</v>
      </c>
      <c r="H22" s="43" t="s">
        <v>141</v>
      </c>
      <c r="I22" s="44" t="s">
        <v>5</v>
      </c>
      <c r="J22" s="43" t="s">
        <v>216</v>
      </c>
      <c r="K22" s="44" t="s">
        <v>5</v>
      </c>
      <c r="L22" s="46" t="s">
        <v>269</v>
      </c>
      <c r="M22" s="47" t="s">
        <v>5</v>
      </c>
      <c r="N22" s="46" t="s">
        <v>8</v>
      </c>
      <c r="O22" s="45" t="s">
        <v>5</v>
      </c>
      <c r="P22" s="46" t="s">
        <v>10</v>
      </c>
      <c r="Q22" s="47" t="s">
        <v>5</v>
      </c>
      <c r="R22" s="48" t="s">
        <v>9</v>
      </c>
      <c r="S22" s="49" t="s">
        <v>5</v>
      </c>
      <c r="T22" s="50" t="s">
        <v>269</v>
      </c>
      <c r="U22" s="51" t="s">
        <v>5</v>
      </c>
      <c r="V22" s="50" t="s">
        <v>8</v>
      </c>
      <c r="W22" s="51" t="s">
        <v>5</v>
      </c>
      <c r="X22" s="50" t="s">
        <v>10</v>
      </c>
      <c r="Y22" s="51" t="s">
        <v>5</v>
      </c>
      <c r="Z22" s="50" t="s">
        <v>9</v>
      </c>
      <c r="AA22" s="51" t="s">
        <v>5</v>
      </c>
      <c r="AB22" s="60" t="s">
        <v>269</v>
      </c>
      <c r="AC22" s="61" t="s">
        <v>5</v>
      </c>
      <c r="AD22" s="60" t="s">
        <v>8</v>
      </c>
      <c r="AE22" s="61" t="s">
        <v>5</v>
      </c>
      <c r="AF22" s="60" t="s">
        <v>10</v>
      </c>
      <c r="AG22" s="61" t="s">
        <v>5</v>
      </c>
      <c r="AH22" s="60" t="s">
        <v>9</v>
      </c>
      <c r="AI22" s="61" t="s">
        <v>5</v>
      </c>
      <c r="AJ22" s="65" t="s">
        <v>6</v>
      </c>
      <c r="AK22" s="66" t="s">
        <v>5</v>
      </c>
      <c r="AL22" s="65" t="s">
        <v>7</v>
      </c>
      <c r="AM22" s="66" t="s">
        <v>5</v>
      </c>
      <c r="AN22" s="15"/>
      <c r="AO22" s="15"/>
      <c r="AP22" s="15"/>
      <c r="AQ22" s="15"/>
    </row>
    <row r="23" spans="1:43" ht="13">
      <c r="A23" s="18">
        <v>1</v>
      </c>
      <c r="B23" s="159" t="s">
        <v>138</v>
      </c>
      <c r="C23" s="56" t="s">
        <v>30</v>
      </c>
      <c r="D23" s="20">
        <f t="shared" ref="D23:D42" si="2">SUM(I23+K23+M23+O23+Q23+S23+U23+W23+Y23+AA23+AC23+AE23+AG23+AI23+AK23+AM23)</f>
        <v>287</v>
      </c>
      <c r="E23" s="19">
        <f t="shared" ref="E23:E42" si="3">SUM(F23+G23)</f>
        <v>125</v>
      </c>
      <c r="F23" s="17">
        <v>100</v>
      </c>
      <c r="G23" s="30">
        <v>25</v>
      </c>
      <c r="H23" s="35">
        <v>1</v>
      </c>
      <c r="I23" s="105">
        <v>25</v>
      </c>
      <c r="J23" s="35">
        <v>1</v>
      </c>
      <c r="K23" s="35">
        <v>25</v>
      </c>
      <c r="L23" s="26">
        <v>1</v>
      </c>
      <c r="M23" s="107">
        <v>25</v>
      </c>
      <c r="N23" s="26">
        <v>1</v>
      </c>
      <c r="O23" s="106">
        <v>25</v>
      </c>
      <c r="P23" s="26">
        <v>1</v>
      </c>
      <c r="Q23" s="107">
        <v>25</v>
      </c>
      <c r="R23" s="28" t="s">
        <v>338</v>
      </c>
      <c r="S23" s="28">
        <v>13</v>
      </c>
      <c r="T23" s="42" t="s">
        <v>342</v>
      </c>
      <c r="U23" s="42">
        <v>17</v>
      </c>
      <c r="V23" s="42" t="s">
        <v>339</v>
      </c>
      <c r="W23" s="42">
        <v>21</v>
      </c>
      <c r="X23" s="42" t="s">
        <v>338</v>
      </c>
      <c r="Y23" s="42">
        <v>23</v>
      </c>
      <c r="Z23" s="42"/>
      <c r="AA23" s="42"/>
      <c r="AB23" s="67">
        <v>1</v>
      </c>
      <c r="AC23" s="108">
        <v>25</v>
      </c>
      <c r="AD23" s="67">
        <v>1</v>
      </c>
      <c r="AE23" s="67">
        <v>25</v>
      </c>
      <c r="AF23" s="67">
        <v>1</v>
      </c>
      <c r="AG23" s="67">
        <v>25</v>
      </c>
      <c r="AH23" s="67" t="s">
        <v>339</v>
      </c>
      <c r="AI23" s="67">
        <v>13</v>
      </c>
      <c r="AJ23" s="68"/>
      <c r="AK23" s="68"/>
      <c r="AL23" s="68"/>
      <c r="AM23" s="68"/>
    </row>
    <row r="24" spans="1:43" ht="13">
      <c r="A24" s="18">
        <v>2</v>
      </c>
      <c r="B24" s="159" t="s">
        <v>92</v>
      </c>
      <c r="C24" s="56" t="s">
        <v>28</v>
      </c>
      <c r="D24" s="20">
        <f t="shared" si="2"/>
        <v>247</v>
      </c>
      <c r="E24" s="19">
        <f t="shared" si="3"/>
        <v>113</v>
      </c>
      <c r="F24" s="17">
        <f>SUM(Q24+U24+Y24+AG24)</f>
        <v>92</v>
      </c>
      <c r="G24" s="30">
        <v>21</v>
      </c>
      <c r="H24" s="35">
        <v>2</v>
      </c>
      <c r="I24" s="105">
        <v>21</v>
      </c>
      <c r="J24" s="35">
        <v>2</v>
      </c>
      <c r="K24" s="35">
        <v>21</v>
      </c>
      <c r="L24" s="26">
        <v>3</v>
      </c>
      <c r="M24" s="27">
        <v>17</v>
      </c>
      <c r="N24" s="26">
        <v>4</v>
      </c>
      <c r="O24" s="26">
        <v>15</v>
      </c>
      <c r="P24" s="26">
        <v>2</v>
      </c>
      <c r="Q24" s="107">
        <v>21</v>
      </c>
      <c r="R24" s="28">
        <v>1</v>
      </c>
      <c r="S24" s="28">
        <v>16</v>
      </c>
      <c r="T24" s="42">
        <v>1</v>
      </c>
      <c r="U24" s="108">
        <v>25</v>
      </c>
      <c r="V24" s="42" t="s">
        <v>340</v>
      </c>
      <c r="W24" s="42">
        <v>13</v>
      </c>
      <c r="X24" s="42">
        <v>1</v>
      </c>
      <c r="Y24" s="108">
        <v>25</v>
      </c>
      <c r="Z24" s="42" t="s">
        <v>343</v>
      </c>
      <c r="AA24" s="42">
        <v>5</v>
      </c>
      <c r="AB24" s="67">
        <v>3</v>
      </c>
      <c r="AC24" s="67">
        <v>17</v>
      </c>
      <c r="AD24" s="67">
        <v>3</v>
      </c>
      <c r="AE24" s="67">
        <v>17</v>
      </c>
      <c r="AF24" s="67">
        <v>2</v>
      </c>
      <c r="AG24" s="108">
        <v>21</v>
      </c>
      <c r="AH24" s="67">
        <v>2</v>
      </c>
      <c r="AI24" s="67">
        <v>13</v>
      </c>
      <c r="AJ24" s="68"/>
      <c r="AK24" s="68"/>
      <c r="AL24" s="68"/>
      <c r="AM24" s="68"/>
    </row>
    <row r="25" spans="1:43" ht="13">
      <c r="A25" s="18">
        <v>3</v>
      </c>
      <c r="B25" s="121" t="s">
        <v>91</v>
      </c>
      <c r="C25" s="56" t="s">
        <v>34</v>
      </c>
      <c r="D25" s="20">
        <f t="shared" si="2"/>
        <v>194</v>
      </c>
      <c r="E25" s="19">
        <f t="shared" si="3"/>
        <v>100</v>
      </c>
      <c r="F25" s="17">
        <f>SUM(M25+U25+W25+AC25)</f>
        <v>88</v>
      </c>
      <c r="G25" s="30">
        <v>12</v>
      </c>
      <c r="H25" s="35">
        <v>16</v>
      </c>
      <c r="I25" s="35">
        <v>3</v>
      </c>
      <c r="J25" s="35">
        <v>7</v>
      </c>
      <c r="K25" s="105">
        <v>12</v>
      </c>
      <c r="L25" s="26">
        <v>2</v>
      </c>
      <c r="M25" s="107">
        <v>21</v>
      </c>
      <c r="N25" s="26">
        <v>6</v>
      </c>
      <c r="O25" s="26">
        <v>13</v>
      </c>
      <c r="P25" s="26">
        <v>11</v>
      </c>
      <c r="Q25" s="27">
        <v>8</v>
      </c>
      <c r="R25" s="28">
        <v>2</v>
      </c>
      <c r="S25" s="28">
        <v>13</v>
      </c>
      <c r="T25" s="42">
        <v>2</v>
      </c>
      <c r="U25" s="108">
        <v>21</v>
      </c>
      <c r="V25" s="42">
        <v>1</v>
      </c>
      <c r="W25" s="108">
        <v>25</v>
      </c>
      <c r="X25" s="42">
        <v>12</v>
      </c>
      <c r="Y25" s="42">
        <v>7</v>
      </c>
      <c r="Z25" s="42">
        <v>2</v>
      </c>
      <c r="AA25" s="42">
        <v>13</v>
      </c>
      <c r="AB25" s="67">
        <v>2</v>
      </c>
      <c r="AC25" s="108">
        <v>21</v>
      </c>
      <c r="AD25" s="67">
        <v>6</v>
      </c>
      <c r="AE25" s="67">
        <v>13</v>
      </c>
      <c r="AF25" s="67">
        <v>11</v>
      </c>
      <c r="AG25" s="67">
        <v>8</v>
      </c>
      <c r="AH25" s="67">
        <v>1</v>
      </c>
      <c r="AI25" s="67">
        <v>16</v>
      </c>
      <c r="AJ25" s="68"/>
      <c r="AK25" s="68"/>
      <c r="AL25" s="68"/>
      <c r="AM25" s="68"/>
    </row>
    <row r="26" spans="1:43" ht="13">
      <c r="A26" s="18">
        <v>4</v>
      </c>
      <c r="B26" s="121" t="s">
        <v>94</v>
      </c>
      <c r="C26" s="56" t="s">
        <v>28</v>
      </c>
      <c r="D26" s="20">
        <f t="shared" si="2"/>
        <v>173</v>
      </c>
      <c r="E26" s="19">
        <f t="shared" si="3"/>
        <v>80</v>
      </c>
      <c r="F26" s="17">
        <f>SUM(O26+Q26+S26+U26)</f>
        <v>63</v>
      </c>
      <c r="G26" s="30">
        <v>17</v>
      </c>
      <c r="H26" s="35">
        <v>3</v>
      </c>
      <c r="I26" s="105">
        <v>17</v>
      </c>
      <c r="J26" s="35">
        <v>3</v>
      </c>
      <c r="K26" s="35">
        <v>17</v>
      </c>
      <c r="L26" s="26">
        <v>6</v>
      </c>
      <c r="M26" s="27">
        <v>13</v>
      </c>
      <c r="N26" s="26">
        <v>3</v>
      </c>
      <c r="O26" s="106">
        <v>17</v>
      </c>
      <c r="P26" s="26">
        <v>4</v>
      </c>
      <c r="Q26" s="107">
        <v>15</v>
      </c>
      <c r="R26" s="28">
        <v>1</v>
      </c>
      <c r="S26" s="109">
        <v>16</v>
      </c>
      <c r="T26" s="42">
        <v>4</v>
      </c>
      <c r="U26" s="108">
        <v>15</v>
      </c>
      <c r="V26" s="42" t="s">
        <v>341</v>
      </c>
      <c r="W26" s="42">
        <v>11</v>
      </c>
      <c r="X26" s="42"/>
      <c r="Y26" s="42"/>
      <c r="Z26" s="42" t="s">
        <v>343</v>
      </c>
      <c r="AA26" s="42">
        <v>5</v>
      </c>
      <c r="AB26" s="67">
        <v>7</v>
      </c>
      <c r="AC26" s="67">
        <v>12</v>
      </c>
      <c r="AD26" s="67">
        <v>10</v>
      </c>
      <c r="AE26" s="67">
        <v>9</v>
      </c>
      <c r="AF26" s="67">
        <v>6</v>
      </c>
      <c r="AG26" s="67">
        <v>13</v>
      </c>
      <c r="AH26" s="67">
        <v>2</v>
      </c>
      <c r="AI26" s="67">
        <v>13</v>
      </c>
      <c r="AJ26" s="68"/>
      <c r="AK26" s="68"/>
      <c r="AL26" s="68"/>
      <c r="AM26" s="68"/>
    </row>
    <row r="27" spans="1:43" ht="13">
      <c r="A27" s="18">
        <v>5</v>
      </c>
      <c r="B27" s="121" t="s">
        <v>100</v>
      </c>
      <c r="C27" s="56" t="s">
        <v>11</v>
      </c>
      <c r="D27" s="20">
        <f t="shared" si="2"/>
        <v>145</v>
      </c>
      <c r="E27" s="19">
        <f t="shared" si="3"/>
        <v>76</v>
      </c>
      <c r="F27" s="17">
        <f>SUM(Q27+Y27+AE27+AG27)</f>
        <v>62</v>
      </c>
      <c r="G27" s="30">
        <v>14</v>
      </c>
      <c r="H27" s="35">
        <v>5</v>
      </c>
      <c r="I27" s="105">
        <v>14</v>
      </c>
      <c r="J27" s="35">
        <v>8</v>
      </c>
      <c r="K27" s="35">
        <v>11</v>
      </c>
      <c r="L27" s="26">
        <v>10</v>
      </c>
      <c r="M27" s="27">
        <v>9</v>
      </c>
      <c r="N27" s="26">
        <v>5</v>
      </c>
      <c r="O27" s="26">
        <v>14</v>
      </c>
      <c r="P27" s="26">
        <v>3</v>
      </c>
      <c r="Q27" s="107">
        <v>17</v>
      </c>
      <c r="R27" s="28">
        <v>4</v>
      </c>
      <c r="S27" s="28">
        <v>8</v>
      </c>
      <c r="T27" s="42">
        <v>10</v>
      </c>
      <c r="U27" s="42">
        <v>9</v>
      </c>
      <c r="V27" s="42"/>
      <c r="W27" s="42"/>
      <c r="X27" s="42">
        <v>4</v>
      </c>
      <c r="Y27" s="108">
        <v>15</v>
      </c>
      <c r="Z27" s="42"/>
      <c r="AA27" s="42"/>
      <c r="AB27" s="67">
        <v>9</v>
      </c>
      <c r="AC27" s="67">
        <v>10</v>
      </c>
      <c r="AD27" s="67">
        <v>4</v>
      </c>
      <c r="AE27" s="108">
        <v>15</v>
      </c>
      <c r="AF27" s="67">
        <v>4</v>
      </c>
      <c r="AG27" s="108">
        <v>15</v>
      </c>
      <c r="AH27" s="67">
        <v>4</v>
      </c>
      <c r="AI27" s="67">
        <v>8</v>
      </c>
      <c r="AJ27" s="68"/>
      <c r="AK27" s="68"/>
      <c r="AL27" s="68"/>
      <c r="AM27" s="68"/>
    </row>
    <row r="28" spans="1:43" ht="13">
      <c r="A28" s="18">
        <v>6</v>
      </c>
      <c r="B28" s="121" t="s">
        <v>101</v>
      </c>
      <c r="C28" s="56" t="s">
        <v>22</v>
      </c>
      <c r="D28" s="20">
        <f t="shared" si="2"/>
        <v>147</v>
      </c>
      <c r="E28" s="19">
        <f t="shared" si="3"/>
        <v>73</v>
      </c>
      <c r="F28" s="17">
        <f>SUM(Q28+W28+Y28+AA28)</f>
        <v>58</v>
      </c>
      <c r="G28" s="30">
        <v>15</v>
      </c>
      <c r="H28" s="35">
        <v>4</v>
      </c>
      <c r="I28" s="105">
        <v>15</v>
      </c>
      <c r="J28" s="35">
        <v>4</v>
      </c>
      <c r="K28" s="35">
        <v>15</v>
      </c>
      <c r="L28" s="26">
        <v>15</v>
      </c>
      <c r="M28" s="27">
        <v>4</v>
      </c>
      <c r="N28" s="26">
        <v>11</v>
      </c>
      <c r="O28" s="26">
        <v>8</v>
      </c>
      <c r="P28" s="26">
        <v>5</v>
      </c>
      <c r="Q28" s="107">
        <v>14</v>
      </c>
      <c r="R28" s="28">
        <v>3</v>
      </c>
      <c r="S28" s="28">
        <v>10</v>
      </c>
      <c r="T28" s="42">
        <v>12</v>
      </c>
      <c r="U28" s="42">
        <v>7</v>
      </c>
      <c r="V28" s="42">
        <v>5</v>
      </c>
      <c r="W28" s="108">
        <v>14</v>
      </c>
      <c r="X28" s="42">
        <v>5</v>
      </c>
      <c r="Y28" s="108">
        <v>14</v>
      </c>
      <c r="Z28" s="42">
        <v>1</v>
      </c>
      <c r="AA28" s="110">
        <v>16</v>
      </c>
      <c r="AB28" s="67">
        <v>18</v>
      </c>
      <c r="AC28" s="67">
        <v>1</v>
      </c>
      <c r="AD28" s="67">
        <v>9</v>
      </c>
      <c r="AE28" s="67">
        <v>10</v>
      </c>
      <c r="AF28" s="67">
        <v>10</v>
      </c>
      <c r="AG28" s="67">
        <v>9</v>
      </c>
      <c r="AH28" s="67">
        <v>3</v>
      </c>
      <c r="AI28" s="67">
        <v>10</v>
      </c>
      <c r="AJ28" s="68"/>
      <c r="AK28" s="68"/>
      <c r="AL28" s="68"/>
      <c r="AM28" s="68"/>
    </row>
    <row r="29" spans="1:43" ht="13">
      <c r="A29" s="18">
        <v>7</v>
      </c>
      <c r="B29" s="121" t="s">
        <v>97</v>
      </c>
      <c r="C29" s="56" t="s">
        <v>22</v>
      </c>
      <c r="D29" s="20">
        <f t="shared" si="2"/>
        <v>144</v>
      </c>
      <c r="E29" s="19">
        <f t="shared" si="3"/>
        <v>67</v>
      </c>
      <c r="F29" s="17">
        <f>SUM(M29+O29+U29+W29)</f>
        <v>53</v>
      </c>
      <c r="G29" s="30">
        <v>14</v>
      </c>
      <c r="H29" s="35">
        <v>10</v>
      </c>
      <c r="I29" s="35">
        <v>9</v>
      </c>
      <c r="J29" s="35">
        <v>5</v>
      </c>
      <c r="K29" s="105">
        <v>14</v>
      </c>
      <c r="L29" s="26">
        <v>7</v>
      </c>
      <c r="M29" s="107">
        <v>12</v>
      </c>
      <c r="N29" s="26">
        <v>7</v>
      </c>
      <c r="O29" s="106">
        <v>12</v>
      </c>
      <c r="P29" s="26">
        <v>8</v>
      </c>
      <c r="Q29" s="27">
        <v>11</v>
      </c>
      <c r="R29" s="28">
        <v>5</v>
      </c>
      <c r="S29" s="28">
        <v>7</v>
      </c>
      <c r="T29" s="42">
        <v>5</v>
      </c>
      <c r="U29" s="108">
        <v>14</v>
      </c>
      <c r="V29" s="42">
        <v>4</v>
      </c>
      <c r="W29" s="108">
        <v>15</v>
      </c>
      <c r="X29" s="42">
        <v>10</v>
      </c>
      <c r="Y29" s="42">
        <v>9</v>
      </c>
      <c r="Z29" s="42">
        <v>3</v>
      </c>
      <c r="AA29" s="42">
        <v>10</v>
      </c>
      <c r="AB29" s="67">
        <v>8</v>
      </c>
      <c r="AC29" s="67">
        <v>11</v>
      </c>
      <c r="AD29" s="67">
        <v>11</v>
      </c>
      <c r="AE29" s="67">
        <v>8</v>
      </c>
      <c r="AF29" s="67">
        <v>7</v>
      </c>
      <c r="AG29" s="67">
        <v>12</v>
      </c>
      <c r="AH29" s="67"/>
      <c r="AI29" s="67"/>
      <c r="AJ29" s="68"/>
      <c r="AK29" s="68"/>
      <c r="AL29" s="68"/>
      <c r="AM29" s="68"/>
    </row>
    <row r="30" spans="1:43" ht="13">
      <c r="A30" s="18">
        <v>8</v>
      </c>
      <c r="B30" s="121" t="s">
        <v>93</v>
      </c>
      <c r="C30" s="56" t="s">
        <v>22</v>
      </c>
      <c r="D30" s="20">
        <f t="shared" si="2"/>
        <v>154</v>
      </c>
      <c r="E30" s="19">
        <f t="shared" si="3"/>
        <v>66</v>
      </c>
      <c r="F30" s="17">
        <f>SUM(M30+AA30+AC30+AE30)</f>
        <v>58</v>
      </c>
      <c r="G30" s="30">
        <v>8</v>
      </c>
      <c r="H30" s="35">
        <v>11</v>
      </c>
      <c r="I30" s="105">
        <v>8</v>
      </c>
      <c r="J30" s="35"/>
      <c r="K30" s="35"/>
      <c r="L30" s="26">
        <v>5</v>
      </c>
      <c r="M30" s="107">
        <v>14</v>
      </c>
      <c r="N30" s="26">
        <v>8</v>
      </c>
      <c r="O30" s="26">
        <v>11</v>
      </c>
      <c r="P30" s="26">
        <v>7</v>
      </c>
      <c r="Q30" s="27">
        <v>12</v>
      </c>
      <c r="R30" s="28">
        <v>3</v>
      </c>
      <c r="S30" s="28">
        <v>10</v>
      </c>
      <c r="T30" s="42">
        <v>7</v>
      </c>
      <c r="U30" s="42">
        <v>12</v>
      </c>
      <c r="V30" s="42">
        <v>10</v>
      </c>
      <c r="W30" s="42">
        <v>9</v>
      </c>
      <c r="X30" s="42">
        <v>6</v>
      </c>
      <c r="Y30" s="42">
        <v>13</v>
      </c>
      <c r="Z30" s="42">
        <v>1</v>
      </c>
      <c r="AA30" s="110">
        <v>16</v>
      </c>
      <c r="AB30" s="67">
        <v>5</v>
      </c>
      <c r="AC30" s="108">
        <v>14</v>
      </c>
      <c r="AD30" s="67">
        <v>5</v>
      </c>
      <c r="AE30" s="108">
        <v>14</v>
      </c>
      <c r="AF30" s="67">
        <v>8</v>
      </c>
      <c r="AG30" s="67">
        <v>11</v>
      </c>
      <c r="AH30" s="67">
        <v>3</v>
      </c>
      <c r="AI30" s="67">
        <v>10</v>
      </c>
      <c r="AJ30" s="68"/>
      <c r="AK30" s="68"/>
      <c r="AL30" s="68"/>
      <c r="AM30" s="68"/>
    </row>
    <row r="31" spans="1:43" ht="13">
      <c r="A31" s="18">
        <v>9</v>
      </c>
      <c r="B31" s="125" t="s">
        <v>103</v>
      </c>
      <c r="C31" s="140" t="s">
        <v>104</v>
      </c>
      <c r="D31" s="20">
        <f t="shared" si="2"/>
        <v>83</v>
      </c>
      <c r="E31" s="19">
        <f t="shared" si="3"/>
        <v>55</v>
      </c>
      <c r="F31" s="17">
        <f>SUM(M31+U31+W31+Y31)</f>
        <v>48</v>
      </c>
      <c r="G31" s="30">
        <v>7</v>
      </c>
      <c r="H31" s="35">
        <v>18</v>
      </c>
      <c r="I31" s="35">
        <v>1</v>
      </c>
      <c r="J31" s="35">
        <v>12</v>
      </c>
      <c r="K31" s="105">
        <v>7</v>
      </c>
      <c r="L31" s="26">
        <v>9</v>
      </c>
      <c r="M31" s="107">
        <v>10</v>
      </c>
      <c r="N31" s="26">
        <v>14</v>
      </c>
      <c r="O31" s="26">
        <v>5</v>
      </c>
      <c r="P31" s="26">
        <v>13</v>
      </c>
      <c r="Q31" s="27">
        <v>6</v>
      </c>
      <c r="R31" s="28">
        <v>8</v>
      </c>
      <c r="S31" s="28">
        <v>4</v>
      </c>
      <c r="T31" s="42">
        <v>6</v>
      </c>
      <c r="U31" s="108">
        <v>13</v>
      </c>
      <c r="V31" s="42">
        <v>6</v>
      </c>
      <c r="W31" s="108">
        <v>13</v>
      </c>
      <c r="X31" s="42">
        <v>7</v>
      </c>
      <c r="Y31" s="108">
        <v>12</v>
      </c>
      <c r="Z31" s="42">
        <v>4</v>
      </c>
      <c r="AA31" s="42">
        <v>8</v>
      </c>
      <c r="AB31" s="67"/>
      <c r="AC31" s="67"/>
      <c r="AD31" s="67"/>
      <c r="AE31" s="67"/>
      <c r="AF31" s="67"/>
      <c r="AG31" s="67"/>
      <c r="AH31" s="67">
        <v>8</v>
      </c>
      <c r="AI31" s="67">
        <v>4</v>
      </c>
      <c r="AJ31" s="68"/>
      <c r="AK31" s="68"/>
      <c r="AL31" s="68"/>
      <c r="AM31" s="68"/>
    </row>
    <row r="32" spans="1:43" ht="13">
      <c r="A32" s="18">
        <v>10</v>
      </c>
      <c r="B32" s="23" t="s">
        <v>98</v>
      </c>
      <c r="C32" s="139" t="s">
        <v>14</v>
      </c>
      <c r="D32" s="20">
        <f t="shared" si="2"/>
        <v>103</v>
      </c>
      <c r="E32" s="19">
        <f t="shared" si="3"/>
        <v>53</v>
      </c>
      <c r="F32" s="17">
        <f>SUM(O32+Q32+W32+AI32)</f>
        <v>46</v>
      </c>
      <c r="G32" s="30">
        <v>7</v>
      </c>
      <c r="H32" s="35">
        <v>12</v>
      </c>
      <c r="I32" s="105">
        <v>7</v>
      </c>
      <c r="J32" s="35"/>
      <c r="K32" s="35"/>
      <c r="L32" s="26"/>
      <c r="M32" s="27"/>
      <c r="N32" s="26">
        <v>9</v>
      </c>
      <c r="O32" s="106">
        <v>10</v>
      </c>
      <c r="P32" s="26">
        <v>9</v>
      </c>
      <c r="Q32" s="107">
        <v>10</v>
      </c>
      <c r="R32" s="28">
        <v>2</v>
      </c>
      <c r="S32" s="28">
        <v>13</v>
      </c>
      <c r="T32" s="42">
        <v>13</v>
      </c>
      <c r="U32" s="42">
        <v>6</v>
      </c>
      <c r="V32" s="42">
        <v>9</v>
      </c>
      <c r="W32" s="108">
        <v>10</v>
      </c>
      <c r="X32" s="42">
        <v>15</v>
      </c>
      <c r="Y32" s="42">
        <v>4</v>
      </c>
      <c r="Z32" s="42">
        <v>2</v>
      </c>
      <c r="AA32" s="42">
        <v>13</v>
      </c>
      <c r="AB32" s="67">
        <v>14</v>
      </c>
      <c r="AC32" s="67">
        <v>5</v>
      </c>
      <c r="AD32" s="67">
        <v>14</v>
      </c>
      <c r="AE32" s="67">
        <v>5</v>
      </c>
      <c r="AF32" s="67">
        <v>15</v>
      </c>
      <c r="AG32" s="67">
        <v>4</v>
      </c>
      <c r="AH32" s="67">
        <v>1</v>
      </c>
      <c r="AI32" s="110">
        <v>16</v>
      </c>
      <c r="AJ32" s="68"/>
      <c r="AK32" s="68"/>
      <c r="AL32" s="68"/>
      <c r="AM32" s="68"/>
    </row>
    <row r="33" spans="1:39" ht="13">
      <c r="A33" s="18">
        <v>11</v>
      </c>
      <c r="B33" s="23" t="s">
        <v>268</v>
      </c>
      <c r="C33" s="139" t="s">
        <v>22</v>
      </c>
      <c r="D33" s="20">
        <f t="shared" si="2"/>
        <v>78</v>
      </c>
      <c r="E33" s="19">
        <f t="shared" si="3"/>
        <v>48</v>
      </c>
      <c r="F33" s="17">
        <f>SUM(U33+W33+Y33+AE33)</f>
        <v>44</v>
      </c>
      <c r="G33" s="30">
        <v>4</v>
      </c>
      <c r="H33" s="35">
        <v>15</v>
      </c>
      <c r="I33" s="105">
        <v>4</v>
      </c>
      <c r="J33" s="35"/>
      <c r="K33" s="35"/>
      <c r="L33" s="26">
        <v>13</v>
      </c>
      <c r="M33" s="27">
        <v>6</v>
      </c>
      <c r="N33" s="26">
        <v>16</v>
      </c>
      <c r="O33" s="26">
        <v>3</v>
      </c>
      <c r="P33" s="26">
        <v>15</v>
      </c>
      <c r="Q33" s="27">
        <v>4</v>
      </c>
      <c r="R33" s="28">
        <v>5</v>
      </c>
      <c r="S33" s="28">
        <v>7</v>
      </c>
      <c r="T33" s="42">
        <v>8</v>
      </c>
      <c r="U33" s="108">
        <v>11</v>
      </c>
      <c r="V33" s="42">
        <v>7</v>
      </c>
      <c r="W33" s="108">
        <v>12</v>
      </c>
      <c r="X33" s="42">
        <v>9</v>
      </c>
      <c r="Y33" s="108">
        <v>10</v>
      </c>
      <c r="Z33" s="42">
        <v>3</v>
      </c>
      <c r="AA33" s="42">
        <v>10</v>
      </c>
      <c r="AB33" s="67"/>
      <c r="AC33" s="67"/>
      <c r="AD33" s="67">
        <v>8</v>
      </c>
      <c r="AE33" s="108">
        <v>11</v>
      </c>
      <c r="AF33" s="67"/>
      <c r="AG33" s="67"/>
      <c r="AH33" s="67"/>
      <c r="AI33" s="67"/>
      <c r="AJ33" s="68"/>
      <c r="AK33" s="68"/>
      <c r="AL33" s="68"/>
      <c r="AM33" s="68"/>
    </row>
    <row r="34" spans="1:39" ht="13">
      <c r="A34" s="18">
        <v>12</v>
      </c>
      <c r="B34" s="23" t="s">
        <v>96</v>
      </c>
      <c r="C34" s="139" t="s">
        <v>11</v>
      </c>
      <c r="D34" s="20">
        <f t="shared" si="2"/>
        <v>81</v>
      </c>
      <c r="E34" s="19">
        <f t="shared" si="3"/>
        <v>45</v>
      </c>
      <c r="F34" s="17">
        <f>SUM(S34+U34+W34+Y34)</f>
        <v>33</v>
      </c>
      <c r="G34" s="30">
        <v>12</v>
      </c>
      <c r="H34" s="35">
        <v>7</v>
      </c>
      <c r="I34" s="105">
        <v>12</v>
      </c>
      <c r="J34" s="35">
        <v>14</v>
      </c>
      <c r="K34" s="35">
        <v>5</v>
      </c>
      <c r="L34" s="26">
        <v>14</v>
      </c>
      <c r="M34" s="27">
        <v>5</v>
      </c>
      <c r="N34" s="26"/>
      <c r="O34" s="26"/>
      <c r="P34" s="26">
        <v>18</v>
      </c>
      <c r="Q34" s="27">
        <v>1</v>
      </c>
      <c r="R34" s="28">
        <v>4</v>
      </c>
      <c r="S34" s="109">
        <v>8</v>
      </c>
      <c r="T34" s="42">
        <v>11</v>
      </c>
      <c r="U34" s="108">
        <v>8</v>
      </c>
      <c r="V34" s="42">
        <v>13</v>
      </c>
      <c r="W34" s="108">
        <v>6</v>
      </c>
      <c r="X34" s="42">
        <v>8</v>
      </c>
      <c r="Y34" s="108">
        <v>11</v>
      </c>
      <c r="Z34" s="42"/>
      <c r="AA34" s="42"/>
      <c r="AB34" s="67">
        <v>13</v>
      </c>
      <c r="AC34" s="67">
        <v>6</v>
      </c>
      <c r="AD34" s="67">
        <v>13</v>
      </c>
      <c r="AE34" s="67">
        <v>6</v>
      </c>
      <c r="AF34" s="67">
        <v>14</v>
      </c>
      <c r="AG34" s="67">
        <v>5</v>
      </c>
      <c r="AH34" s="67">
        <v>4</v>
      </c>
      <c r="AI34" s="67">
        <v>8</v>
      </c>
      <c r="AJ34" s="68"/>
      <c r="AK34" s="68"/>
      <c r="AL34" s="68"/>
      <c r="AM34" s="68"/>
    </row>
    <row r="35" spans="1:39" ht="13">
      <c r="A35" s="18">
        <v>13</v>
      </c>
      <c r="B35" s="23" t="s">
        <v>95</v>
      </c>
      <c r="C35" s="139" t="s">
        <v>27</v>
      </c>
      <c r="D35" s="20">
        <f t="shared" si="2"/>
        <v>46</v>
      </c>
      <c r="E35" s="19">
        <f t="shared" si="3"/>
        <v>36</v>
      </c>
      <c r="F35" s="17">
        <f>SUM(M35+U35+AA35+AC35)</f>
        <v>36</v>
      </c>
      <c r="G35" s="30">
        <v>0</v>
      </c>
      <c r="H35" s="35"/>
      <c r="I35" s="35"/>
      <c r="J35" s="35"/>
      <c r="K35" s="35"/>
      <c r="L35" s="26">
        <v>8</v>
      </c>
      <c r="M35" s="107">
        <v>11</v>
      </c>
      <c r="N35" s="26"/>
      <c r="O35" s="26"/>
      <c r="P35" s="26"/>
      <c r="Q35" s="27"/>
      <c r="R35" s="28">
        <v>8</v>
      </c>
      <c r="S35" s="28">
        <v>4</v>
      </c>
      <c r="T35" s="42">
        <v>15</v>
      </c>
      <c r="U35" s="108">
        <v>4</v>
      </c>
      <c r="V35" s="42">
        <v>18</v>
      </c>
      <c r="W35" s="42">
        <v>1</v>
      </c>
      <c r="X35" s="42"/>
      <c r="Y35" s="42"/>
      <c r="Z35" s="42">
        <v>4</v>
      </c>
      <c r="AA35" s="110">
        <v>8</v>
      </c>
      <c r="AB35" s="67">
        <v>6</v>
      </c>
      <c r="AC35" s="108">
        <v>13</v>
      </c>
      <c r="AD35" s="67">
        <v>18</v>
      </c>
      <c r="AE35" s="67">
        <v>1</v>
      </c>
      <c r="AF35" s="67"/>
      <c r="AG35" s="67"/>
      <c r="AH35" s="67">
        <v>8</v>
      </c>
      <c r="AI35" s="67">
        <v>4</v>
      </c>
      <c r="AJ35" s="68"/>
      <c r="AK35" s="68"/>
      <c r="AL35" s="68"/>
      <c r="AM35" s="68"/>
    </row>
    <row r="36" spans="1:39" ht="13">
      <c r="A36" s="18">
        <v>14</v>
      </c>
      <c r="B36" s="29" t="s">
        <v>137</v>
      </c>
      <c r="C36" s="139" t="s">
        <v>19</v>
      </c>
      <c r="D36" s="20">
        <f t="shared" si="2"/>
        <v>19</v>
      </c>
      <c r="E36" s="19">
        <f t="shared" si="3"/>
        <v>13</v>
      </c>
      <c r="F36" s="17">
        <v>5</v>
      </c>
      <c r="G36" s="30">
        <v>8</v>
      </c>
      <c r="H36" s="35">
        <v>14</v>
      </c>
      <c r="I36" s="35">
        <v>5</v>
      </c>
      <c r="J36" s="35">
        <v>11</v>
      </c>
      <c r="K36" s="105">
        <v>8</v>
      </c>
      <c r="L36" s="26"/>
      <c r="M36" s="27"/>
      <c r="N36" s="26"/>
      <c r="O36" s="26"/>
      <c r="P36" s="26">
        <v>16</v>
      </c>
      <c r="Q36" s="107">
        <v>3</v>
      </c>
      <c r="R36" s="28">
        <v>11</v>
      </c>
      <c r="S36" s="28">
        <v>1</v>
      </c>
      <c r="T36" s="42"/>
      <c r="U36" s="42"/>
      <c r="V36" s="42"/>
      <c r="W36" s="42"/>
      <c r="X36" s="42"/>
      <c r="Y36" s="42"/>
      <c r="Z36" s="42">
        <v>10</v>
      </c>
      <c r="AA36" s="110">
        <v>2</v>
      </c>
      <c r="AB36" s="67"/>
      <c r="AC36" s="67"/>
      <c r="AD36" s="67"/>
      <c r="AE36" s="67"/>
      <c r="AF36" s="67"/>
      <c r="AG36" s="67"/>
      <c r="AH36" s="67"/>
      <c r="AI36" s="67"/>
      <c r="AJ36" s="68"/>
      <c r="AK36" s="68"/>
      <c r="AL36" s="68"/>
      <c r="AM36" s="68"/>
    </row>
    <row r="37" spans="1:39" ht="13">
      <c r="A37" s="18">
        <v>15</v>
      </c>
      <c r="B37" s="23" t="s">
        <v>102</v>
      </c>
      <c r="C37" s="139" t="s">
        <v>11</v>
      </c>
      <c r="D37" s="20">
        <f t="shared" si="2"/>
        <v>23</v>
      </c>
      <c r="E37" s="19">
        <f t="shared" si="3"/>
        <v>13</v>
      </c>
      <c r="F37" s="17">
        <f>SUM(W37+AA37+AC37+AE37)</f>
        <v>13</v>
      </c>
      <c r="G37" s="30">
        <v>0</v>
      </c>
      <c r="H37" s="35"/>
      <c r="I37" s="35"/>
      <c r="J37" s="35"/>
      <c r="K37" s="35"/>
      <c r="L37" s="26"/>
      <c r="M37" s="27"/>
      <c r="N37" s="26"/>
      <c r="O37" s="26"/>
      <c r="P37" s="26"/>
      <c r="Q37" s="27"/>
      <c r="R37" s="28">
        <v>10</v>
      </c>
      <c r="S37" s="28">
        <v>2</v>
      </c>
      <c r="T37" s="42"/>
      <c r="U37" s="42"/>
      <c r="V37" s="42">
        <v>16</v>
      </c>
      <c r="W37" s="108">
        <v>3</v>
      </c>
      <c r="X37" s="42">
        <v>18</v>
      </c>
      <c r="Y37" s="42">
        <v>1</v>
      </c>
      <c r="Z37" s="42">
        <v>7</v>
      </c>
      <c r="AA37" s="110">
        <v>5</v>
      </c>
      <c r="AB37" s="67">
        <v>17</v>
      </c>
      <c r="AC37" s="108">
        <v>2</v>
      </c>
      <c r="AD37" s="67">
        <v>16</v>
      </c>
      <c r="AE37" s="108">
        <v>3</v>
      </c>
      <c r="AF37" s="67">
        <v>17</v>
      </c>
      <c r="AG37" s="67">
        <v>2</v>
      </c>
      <c r="AH37" s="67">
        <v>7</v>
      </c>
      <c r="AI37" s="67">
        <v>5</v>
      </c>
      <c r="AJ37" s="68"/>
      <c r="AK37" s="68"/>
      <c r="AL37" s="68"/>
      <c r="AM37" s="68"/>
    </row>
    <row r="38" spans="1:39" ht="13">
      <c r="A38" s="18">
        <v>16</v>
      </c>
      <c r="B38" s="23" t="s">
        <v>133</v>
      </c>
      <c r="C38" s="139" t="s">
        <v>105</v>
      </c>
      <c r="D38" s="20">
        <f t="shared" si="2"/>
        <v>12</v>
      </c>
      <c r="E38" s="19">
        <f t="shared" si="3"/>
        <v>11</v>
      </c>
      <c r="F38" s="17">
        <f>SUM(M38+U38+W38+AA38)</f>
        <v>11</v>
      </c>
      <c r="G38" s="30">
        <v>0</v>
      </c>
      <c r="H38" s="35"/>
      <c r="I38" s="35"/>
      <c r="J38" s="35"/>
      <c r="K38" s="35"/>
      <c r="L38" s="26">
        <v>17</v>
      </c>
      <c r="M38" s="107">
        <v>2</v>
      </c>
      <c r="N38" s="26"/>
      <c r="O38" s="26"/>
      <c r="P38" s="26"/>
      <c r="Q38" s="27"/>
      <c r="R38" s="28">
        <v>11</v>
      </c>
      <c r="S38" s="28">
        <v>1</v>
      </c>
      <c r="T38" s="42">
        <v>16</v>
      </c>
      <c r="U38" s="108">
        <v>3</v>
      </c>
      <c r="V38" s="42">
        <v>15</v>
      </c>
      <c r="W38" s="108">
        <v>4</v>
      </c>
      <c r="X38" s="42"/>
      <c r="Y38" s="42"/>
      <c r="Z38" s="42">
        <v>10</v>
      </c>
      <c r="AA38" s="110">
        <v>2</v>
      </c>
      <c r="AB38" s="67"/>
      <c r="AC38" s="67"/>
      <c r="AD38" s="67"/>
      <c r="AE38" s="67"/>
      <c r="AF38" s="67"/>
      <c r="AG38" s="67"/>
      <c r="AH38" s="67"/>
      <c r="AI38" s="67"/>
      <c r="AJ38" s="68"/>
      <c r="AK38" s="68"/>
      <c r="AL38" s="68"/>
      <c r="AM38" s="68"/>
    </row>
    <row r="39" spans="1:39" ht="13">
      <c r="A39" s="18">
        <v>17</v>
      </c>
      <c r="B39" s="23" t="s">
        <v>140</v>
      </c>
      <c r="C39" s="141" t="s">
        <v>16</v>
      </c>
      <c r="D39" s="20">
        <f t="shared" si="2"/>
        <v>3</v>
      </c>
      <c r="E39" s="19">
        <f t="shared" si="3"/>
        <v>3</v>
      </c>
      <c r="F39" s="17">
        <v>3</v>
      </c>
      <c r="G39" s="30">
        <v>0</v>
      </c>
      <c r="H39" s="35"/>
      <c r="I39" s="35"/>
      <c r="J39" s="35"/>
      <c r="K39" s="35"/>
      <c r="L39" s="26"/>
      <c r="M39" s="27"/>
      <c r="N39" s="26"/>
      <c r="O39" s="26"/>
      <c r="P39" s="26"/>
      <c r="Q39" s="27"/>
      <c r="R39" s="28"/>
      <c r="S39" s="28"/>
      <c r="T39" s="42"/>
      <c r="U39" s="42"/>
      <c r="V39" s="42">
        <v>17</v>
      </c>
      <c r="W39" s="108">
        <v>2</v>
      </c>
      <c r="X39" s="42"/>
      <c r="Y39" s="42"/>
      <c r="Z39" s="42">
        <v>11</v>
      </c>
      <c r="AA39" s="110">
        <v>1</v>
      </c>
      <c r="AB39" s="67"/>
      <c r="AC39" s="67"/>
      <c r="AD39" s="67"/>
      <c r="AE39" s="67"/>
      <c r="AF39" s="67"/>
      <c r="AG39" s="67"/>
      <c r="AH39" s="67"/>
      <c r="AI39" s="67"/>
      <c r="AJ39" s="68"/>
      <c r="AK39" s="68"/>
      <c r="AL39" s="68"/>
      <c r="AM39" s="68"/>
    </row>
    <row r="40" spans="1:39" ht="13">
      <c r="A40" s="18">
        <v>18</v>
      </c>
      <c r="B40" s="23" t="s">
        <v>336</v>
      </c>
      <c r="C40" s="139" t="s">
        <v>131</v>
      </c>
      <c r="D40" s="20">
        <f t="shared" si="2"/>
        <v>3</v>
      </c>
      <c r="E40" s="19">
        <f t="shared" si="3"/>
        <v>3</v>
      </c>
      <c r="F40" s="17">
        <v>1</v>
      </c>
      <c r="G40" s="30">
        <v>2</v>
      </c>
      <c r="H40" s="35"/>
      <c r="I40" s="35"/>
      <c r="J40" s="35">
        <v>17</v>
      </c>
      <c r="K40" s="105">
        <v>2</v>
      </c>
      <c r="L40" s="26"/>
      <c r="M40" s="27"/>
      <c r="N40" s="26"/>
      <c r="O40" s="26"/>
      <c r="P40" s="26"/>
      <c r="Q40" s="27"/>
      <c r="R40" s="28"/>
      <c r="S40" s="28"/>
      <c r="T40" s="42"/>
      <c r="U40" s="42"/>
      <c r="V40" s="42"/>
      <c r="W40" s="42"/>
      <c r="X40" s="42"/>
      <c r="Y40" s="42"/>
      <c r="Z40" s="42">
        <v>11</v>
      </c>
      <c r="AA40" s="110">
        <v>1</v>
      </c>
      <c r="AB40" s="67"/>
      <c r="AC40" s="67"/>
      <c r="AD40" s="67"/>
      <c r="AE40" s="67"/>
      <c r="AF40" s="67"/>
      <c r="AG40" s="67"/>
      <c r="AH40" s="67"/>
      <c r="AI40" s="67"/>
      <c r="AJ40" s="68"/>
      <c r="AK40" s="68"/>
      <c r="AL40" s="68"/>
      <c r="AM40" s="68"/>
    </row>
    <row r="41" spans="1:39" ht="13">
      <c r="A41" s="18">
        <v>19</v>
      </c>
      <c r="B41" s="23" t="s">
        <v>435</v>
      </c>
      <c r="C41" s="139" t="s">
        <v>21</v>
      </c>
      <c r="D41" s="20">
        <f t="shared" si="2"/>
        <v>2</v>
      </c>
      <c r="E41" s="19">
        <f t="shared" si="3"/>
        <v>2</v>
      </c>
      <c r="F41" s="17">
        <v>2</v>
      </c>
      <c r="G41" s="30">
        <v>0</v>
      </c>
      <c r="H41" s="35"/>
      <c r="I41" s="35"/>
      <c r="J41" s="35"/>
      <c r="K41" s="105"/>
      <c r="L41" s="26"/>
      <c r="M41" s="27"/>
      <c r="N41" s="26"/>
      <c r="O41" s="26"/>
      <c r="P41" s="26"/>
      <c r="Q41" s="27"/>
      <c r="R41" s="28"/>
      <c r="S41" s="28"/>
      <c r="T41" s="42"/>
      <c r="U41" s="42"/>
      <c r="V41" s="42"/>
      <c r="W41" s="42"/>
      <c r="X41" s="42"/>
      <c r="Y41" s="42"/>
      <c r="Z41" s="42"/>
      <c r="AA41" s="42"/>
      <c r="AB41" s="67"/>
      <c r="AC41" s="67"/>
      <c r="AD41" s="67"/>
      <c r="AE41" s="67"/>
      <c r="AF41" s="67"/>
      <c r="AG41" s="67"/>
      <c r="AH41" s="67" t="s">
        <v>436</v>
      </c>
      <c r="AI41" s="110">
        <v>2</v>
      </c>
      <c r="AJ41" s="68"/>
      <c r="AK41" s="68"/>
      <c r="AL41" s="68"/>
      <c r="AM41" s="68"/>
    </row>
    <row r="42" spans="1:39" ht="13">
      <c r="A42" s="18">
        <v>20</v>
      </c>
      <c r="B42" s="23" t="s">
        <v>298</v>
      </c>
      <c r="C42" s="139" t="s">
        <v>23</v>
      </c>
      <c r="D42" s="20">
        <f t="shared" si="2"/>
        <v>4</v>
      </c>
      <c r="E42" s="19">
        <f t="shared" si="3"/>
        <v>2</v>
      </c>
      <c r="F42" s="17">
        <v>2</v>
      </c>
      <c r="G42" s="30">
        <v>0</v>
      </c>
      <c r="H42" s="35"/>
      <c r="I42" s="35"/>
      <c r="J42" s="35"/>
      <c r="K42" s="35"/>
      <c r="L42" s="26"/>
      <c r="M42" s="27"/>
      <c r="N42" s="26"/>
      <c r="O42" s="26"/>
      <c r="P42" s="26"/>
      <c r="Q42" s="27"/>
      <c r="R42" s="28"/>
      <c r="S42" s="28"/>
      <c r="T42" s="42"/>
      <c r="U42" s="42"/>
      <c r="V42" s="42"/>
      <c r="W42" s="42"/>
      <c r="X42" s="42"/>
      <c r="Y42" s="42"/>
      <c r="Z42" s="42" t="s">
        <v>344</v>
      </c>
      <c r="AA42" s="42">
        <v>2</v>
      </c>
      <c r="AB42" s="67"/>
      <c r="AC42" s="67"/>
      <c r="AD42" s="67"/>
      <c r="AE42" s="67"/>
      <c r="AF42" s="67"/>
      <c r="AG42" s="67"/>
      <c r="AH42" s="67">
        <v>10</v>
      </c>
      <c r="AI42" s="110">
        <v>2</v>
      </c>
      <c r="AJ42" s="68"/>
      <c r="AK42" s="68"/>
      <c r="AL42" s="68"/>
      <c r="AM42" s="68"/>
    </row>
    <row r="43" spans="1:39" ht="13">
      <c r="A43" s="18">
        <v>21</v>
      </c>
      <c r="B43" s="23"/>
      <c r="C43" s="139"/>
      <c r="D43" s="24"/>
      <c r="E43" s="19"/>
      <c r="F43" s="17"/>
      <c r="G43" s="30"/>
      <c r="H43" s="55"/>
      <c r="I43" s="55"/>
      <c r="J43" s="55"/>
      <c r="K43" s="55"/>
      <c r="L43" s="18"/>
      <c r="M43" s="56"/>
      <c r="N43" s="18"/>
      <c r="O43" s="18"/>
      <c r="P43" s="18"/>
      <c r="Q43" s="56"/>
      <c r="R43" s="24"/>
      <c r="S43" s="24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</row>
  </sheetData>
  <sheetProtection selectLockedCells="1" selectUnlockedCells="1"/>
  <sortState ref="A23:AQ43">
    <sortCondition descending="1" ref="E23:E43"/>
  </sortState>
  <mergeCells count="12">
    <mergeCell ref="E20:G20"/>
    <mergeCell ref="E2:G2"/>
    <mergeCell ref="H20:K20"/>
    <mergeCell ref="T20:AA20"/>
    <mergeCell ref="AB20:AI20"/>
    <mergeCell ref="AJ20:AM20"/>
    <mergeCell ref="L20:S20"/>
    <mergeCell ref="H2:K2"/>
    <mergeCell ref="T2:AA2"/>
    <mergeCell ref="AB2:AI2"/>
    <mergeCell ref="AJ2:AM2"/>
    <mergeCell ref="L2:S2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5" tint="-0.249977111117893"/>
  </sheetPr>
  <dimension ref="A1:AM35"/>
  <sheetViews>
    <sheetView zoomScale="95" zoomScaleNormal="95" workbookViewId="0">
      <pane xSplit="3" topLeftCell="D1" activePane="topRight" state="frozen"/>
      <selection activeCell="A35" sqref="A35"/>
      <selection pane="topRight" activeCell="C10" sqref="C10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7" width="4.6328125" style="1" customWidth="1"/>
    <col min="8" max="8" width="7.6328125" customWidth="1"/>
    <col min="9" max="9" width="3.6328125" customWidth="1"/>
    <col min="10" max="10" width="8.1796875" customWidth="1"/>
    <col min="11" max="11" width="3.6328125" customWidth="1"/>
    <col min="12" max="12" width="7.6328125" customWidth="1"/>
    <col min="13" max="13" width="3.6328125" customWidth="1"/>
    <col min="14" max="14" width="6.36328125" customWidth="1"/>
    <col min="15" max="15" width="3.6328125" customWidth="1"/>
    <col min="16" max="16" width="7.453125" customWidth="1"/>
    <col min="17" max="17" width="3.54296875" customWidth="1"/>
    <col min="18" max="18" width="7.6328125" customWidth="1"/>
    <col min="19" max="19" width="3.6328125" customWidth="1"/>
    <col min="20" max="20" width="8.08984375" style="1" customWidth="1"/>
    <col min="21" max="21" width="3.6328125" style="2" customWidth="1"/>
    <col min="22" max="22" width="8.08984375" style="1" customWidth="1"/>
    <col min="23" max="23" width="3.6328125" style="2" customWidth="1"/>
    <col min="24" max="24" width="7.6328125" style="1" customWidth="1"/>
    <col min="25" max="25" width="3.6328125" style="1" customWidth="1"/>
    <col min="26" max="26" width="7.6328125" style="1" customWidth="1"/>
    <col min="27" max="27" width="3.6328125" style="1" customWidth="1"/>
    <col min="28" max="28" width="8.08984375" style="1" customWidth="1"/>
    <col min="29" max="29" width="3.6328125" style="2" customWidth="1"/>
    <col min="30" max="30" width="6.81640625" style="2" customWidth="1"/>
    <col min="31" max="31" width="3.6328125" style="2" customWidth="1"/>
    <col min="32" max="32" width="7.6328125" style="1" customWidth="1"/>
    <col min="33" max="33" width="3.6328125" style="1" customWidth="1"/>
    <col min="34" max="34" width="7.6328125" style="1" customWidth="1"/>
    <col min="35" max="35" width="3.6328125" style="1" customWidth="1"/>
    <col min="36" max="36" width="7.6328125" style="1" customWidth="1"/>
    <col min="37" max="37" width="3.6328125" style="1" customWidth="1"/>
    <col min="38" max="38" width="9" style="1" customWidth="1"/>
    <col min="39" max="39" width="3.6328125" style="1" customWidth="1"/>
    <col min="40" max="40" width="7.6328125" style="1" customWidth="1"/>
    <col min="41" max="41" width="3.6328125" style="1" customWidth="1"/>
    <col min="42" max="16384" width="9.1796875" style="1"/>
  </cols>
  <sheetData>
    <row r="1" spans="1:39" ht="13" thickBot="1"/>
    <row r="2" spans="1:39" s="5" customFormat="1" ht="13.5" thickBot="1">
      <c r="A2" s="3"/>
      <c r="B2" s="22" t="s">
        <v>302</v>
      </c>
      <c r="C2" s="4"/>
      <c r="D2" s="129" t="s">
        <v>423</v>
      </c>
      <c r="E2" s="163" t="s">
        <v>442</v>
      </c>
      <c r="F2" s="164"/>
      <c r="G2" s="165"/>
      <c r="H2" s="173" t="s">
        <v>307</v>
      </c>
      <c r="I2" s="167"/>
      <c r="J2" s="167"/>
      <c r="K2" s="177"/>
      <c r="L2" s="178" t="s">
        <v>182</v>
      </c>
      <c r="M2" s="178"/>
      <c r="N2" s="178"/>
      <c r="O2" s="178"/>
      <c r="P2" s="178"/>
      <c r="Q2" s="178"/>
      <c r="R2" s="178"/>
      <c r="S2" s="178"/>
      <c r="T2" s="169" t="s">
        <v>181</v>
      </c>
      <c r="U2" s="169"/>
      <c r="V2" s="169"/>
      <c r="W2" s="169"/>
      <c r="X2" s="169"/>
      <c r="Y2" s="169"/>
      <c r="Z2" s="169"/>
      <c r="AA2" s="169"/>
      <c r="AB2" s="169" t="s">
        <v>90</v>
      </c>
      <c r="AC2" s="169"/>
      <c r="AD2" s="169"/>
      <c r="AE2" s="169"/>
      <c r="AF2" s="169"/>
      <c r="AG2" s="169"/>
      <c r="AH2" s="169"/>
      <c r="AI2" s="169"/>
      <c r="AJ2" s="170" t="s">
        <v>143</v>
      </c>
      <c r="AK2" s="171"/>
      <c r="AL2" s="171"/>
      <c r="AM2" s="172"/>
    </row>
    <row r="3" spans="1:39" ht="13">
      <c r="A3" s="6"/>
      <c r="B3" s="102" t="s">
        <v>417</v>
      </c>
      <c r="C3" s="7"/>
      <c r="D3" s="8" t="s">
        <v>0</v>
      </c>
      <c r="E3" s="8" t="s">
        <v>0</v>
      </c>
      <c r="F3" s="9" t="s">
        <v>1</v>
      </c>
      <c r="G3" s="9" t="s">
        <v>2</v>
      </c>
      <c r="H3" s="32" t="s">
        <v>3</v>
      </c>
      <c r="I3" s="33"/>
      <c r="J3" s="34" t="s">
        <v>3</v>
      </c>
      <c r="K3" s="33"/>
      <c r="L3" s="36" t="s">
        <v>3</v>
      </c>
      <c r="M3" s="37"/>
      <c r="N3" s="36" t="s">
        <v>3</v>
      </c>
      <c r="O3" s="37"/>
      <c r="P3" s="36" t="s">
        <v>3</v>
      </c>
      <c r="Q3" s="37"/>
      <c r="R3" s="38" t="s">
        <v>3</v>
      </c>
      <c r="S3" s="38"/>
      <c r="T3" s="39" t="s">
        <v>3</v>
      </c>
      <c r="U3" s="40"/>
      <c r="V3" s="39" t="s">
        <v>3</v>
      </c>
      <c r="W3" s="40"/>
      <c r="X3" s="39" t="s">
        <v>3</v>
      </c>
      <c r="Y3" s="39"/>
      <c r="Z3" s="39" t="s">
        <v>3</v>
      </c>
      <c r="AA3" s="41"/>
      <c r="AB3" s="57" t="s">
        <v>3</v>
      </c>
      <c r="AC3" s="58"/>
      <c r="AD3" s="57" t="s">
        <v>3</v>
      </c>
      <c r="AE3" s="58"/>
      <c r="AF3" s="57" t="s">
        <v>3</v>
      </c>
      <c r="AG3" s="57"/>
      <c r="AH3" s="57" t="s">
        <v>3</v>
      </c>
      <c r="AI3" s="59"/>
      <c r="AJ3" s="62" t="s">
        <v>3</v>
      </c>
      <c r="AK3" s="63"/>
      <c r="AL3" s="63" t="s">
        <v>3</v>
      </c>
      <c r="AM3" s="64"/>
    </row>
    <row r="4" spans="1:39" s="15" customFormat="1" ht="12" customHeight="1">
      <c r="A4" s="10"/>
      <c r="B4" s="11" t="s">
        <v>60</v>
      </c>
      <c r="C4" s="12" t="s">
        <v>4</v>
      </c>
      <c r="D4" s="13" t="s">
        <v>5</v>
      </c>
      <c r="E4" s="13" t="s">
        <v>5</v>
      </c>
      <c r="F4" s="14" t="s">
        <v>5</v>
      </c>
      <c r="G4" s="14" t="s">
        <v>5</v>
      </c>
      <c r="H4" s="43" t="s">
        <v>141</v>
      </c>
      <c r="I4" s="44" t="s">
        <v>5</v>
      </c>
      <c r="J4" s="43" t="s">
        <v>216</v>
      </c>
      <c r="K4" s="44" t="s">
        <v>5</v>
      </c>
      <c r="L4" s="46" t="s">
        <v>269</v>
      </c>
      <c r="M4" s="45" t="s">
        <v>5</v>
      </c>
      <c r="N4" s="46" t="s">
        <v>8</v>
      </c>
      <c r="O4" s="45" t="s">
        <v>5</v>
      </c>
      <c r="P4" s="46" t="s">
        <v>10</v>
      </c>
      <c r="Q4" s="47" t="s">
        <v>5</v>
      </c>
      <c r="R4" s="48" t="s">
        <v>9</v>
      </c>
      <c r="S4" s="49" t="s">
        <v>5</v>
      </c>
      <c r="T4" s="50" t="s">
        <v>269</v>
      </c>
      <c r="U4" s="51" t="s">
        <v>5</v>
      </c>
      <c r="V4" s="50" t="s">
        <v>8</v>
      </c>
      <c r="W4" s="51" t="s">
        <v>5</v>
      </c>
      <c r="X4" s="50" t="s">
        <v>10</v>
      </c>
      <c r="Y4" s="51" t="s">
        <v>5</v>
      </c>
      <c r="Z4" s="50" t="s">
        <v>9</v>
      </c>
      <c r="AA4" s="51" t="s">
        <v>5</v>
      </c>
      <c r="AB4" s="60" t="s">
        <v>269</v>
      </c>
      <c r="AC4" s="61" t="s">
        <v>5</v>
      </c>
      <c r="AD4" s="60" t="s">
        <v>8</v>
      </c>
      <c r="AE4" s="61" t="s">
        <v>5</v>
      </c>
      <c r="AF4" s="60" t="s">
        <v>10</v>
      </c>
      <c r="AG4" s="61" t="s">
        <v>5</v>
      </c>
      <c r="AH4" s="60" t="s">
        <v>9</v>
      </c>
      <c r="AI4" s="61" t="s">
        <v>5</v>
      </c>
      <c r="AJ4" s="65" t="s">
        <v>6</v>
      </c>
      <c r="AK4" s="66" t="s">
        <v>5</v>
      </c>
      <c r="AL4" s="65" t="s">
        <v>7</v>
      </c>
      <c r="AM4" s="66" t="s">
        <v>5</v>
      </c>
    </row>
    <row r="5" spans="1:39" ht="13">
      <c r="A5" s="18">
        <v>1</v>
      </c>
      <c r="B5" s="121" t="s">
        <v>66</v>
      </c>
      <c r="C5" s="18" t="s">
        <v>56</v>
      </c>
      <c r="D5" s="18">
        <f t="shared" ref="D5:D19" si="0">SUM(I5+K5+M5+O5+Q5+S5+U5+W5+Y5+AA5+AC5+AE5+AG5+AI5+AK5+AM5)</f>
        <v>119</v>
      </c>
      <c r="E5" s="16">
        <f t="shared" ref="E5:E19" si="1">SUM(F5+G5)</f>
        <v>84</v>
      </c>
      <c r="F5" s="17">
        <f>SUM(U5+AA5+AC5+AE5+AG5)</f>
        <v>69</v>
      </c>
      <c r="G5" s="30">
        <v>15</v>
      </c>
      <c r="H5" s="35">
        <v>5</v>
      </c>
      <c r="I5" s="35">
        <v>14</v>
      </c>
      <c r="J5" s="35">
        <v>4</v>
      </c>
      <c r="K5" s="105">
        <v>15</v>
      </c>
      <c r="L5" s="26"/>
      <c r="M5" s="26"/>
      <c r="N5" s="26"/>
      <c r="O5" s="26"/>
      <c r="P5" s="26"/>
      <c r="Q5" s="26"/>
      <c r="R5" s="28"/>
      <c r="S5" s="28"/>
      <c r="T5" s="42">
        <v>9</v>
      </c>
      <c r="U5" s="108">
        <v>10</v>
      </c>
      <c r="V5" s="42">
        <v>12</v>
      </c>
      <c r="W5" s="42">
        <v>7</v>
      </c>
      <c r="X5" s="42">
        <v>10</v>
      </c>
      <c r="Y5" s="42">
        <v>7</v>
      </c>
      <c r="Z5" s="42">
        <v>3</v>
      </c>
      <c r="AA5" s="110">
        <v>8</v>
      </c>
      <c r="AB5" s="67">
        <v>4</v>
      </c>
      <c r="AC5" s="108">
        <v>15</v>
      </c>
      <c r="AD5" s="67">
        <v>4</v>
      </c>
      <c r="AE5" s="108">
        <v>15</v>
      </c>
      <c r="AF5" s="67">
        <v>2</v>
      </c>
      <c r="AG5" s="108">
        <v>21</v>
      </c>
      <c r="AH5" s="67">
        <v>5</v>
      </c>
      <c r="AI5" s="67">
        <v>7</v>
      </c>
      <c r="AJ5" s="68"/>
      <c r="AK5" s="68"/>
      <c r="AL5" s="68"/>
      <c r="AM5" s="68"/>
    </row>
    <row r="6" spans="1:39" ht="13">
      <c r="A6" s="18">
        <v>2</v>
      </c>
      <c r="B6" s="121" t="s">
        <v>63</v>
      </c>
      <c r="C6" s="18" t="s">
        <v>45</v>
      </c>
      <c r="D6" s="18">
        <f t="shared" si="0"/>
        <v>161</v>
      </c>
      <c r="E6" s="16">
        <f t="shared" si="1"/>
        <v>78</v>
      </c>
      <c r="F6" s="17">
        <f>SUM(M6+O6+Q6+U6+AG6)</f>
        <v>66</v>
      </c>
      <c r="G6" s="30">
        <v>12</v>
      </c>
      <c r="H6" s="35">
        <v>7</v>
      </c>
      <c r="I6" s="105">
        <v>12</v>
      </c>
      <c r="J6" s="35">
        <v>7</v>
      </c>
      <c r="K6" s="35">
        <v>12</v>
      </c>
      <c r="L6" s="26">
        <v>5</v>
      </c>
      <c r="M6" s="106">
        <v>14</v>
      </c>
      <c r="N6" s="26">
        <v>5</v>
      </c>
      <c r="O6" s="106">
        <v>14</v>
      </c>
      <c r="P6" s="26">
        <v>5</v>
      </c>
      <c r="Q6" s="106">
        <v>13</v>
      </c>
      <c r="R6" s="28">
        <v>4</v>
      </c>
      <c r="S6" s="28">
        <v>5</v>
      </c>
      <c r="T6" s="42">
        <v>7</v>
      </c>
      <c r="U6" s="108">
        <v>12</v>
      </c>
      <c r="V6" s="42">
        <v>9</v>
      </c>
      <c r="W6" s="42">
        <v>10</v>
      </c>
      <c r="X6" s="42">
        <v>5</v>
      </c>
      <c r="Y6" s="42">
        <v>12</v>
      </c>
      <c r="Z6" s="42">
        <v>2</v>
      </c>
      <c r="AA6" s="42">
        <v>11</v>
      </c>
      <c r="AB6" s="67">
        <v>8</v>
      </c>
      <c r="AC6" s="67">
        <v>11</v>
      </c>
      <c r="AD6" s="67">
        <v>7</v>
      </c>
      <c r="AE6" s="67">
        <v>12</v>
      </c>
      <c r="AF6" s="67">
        <v>6</v>
      </c>
      <c r="AG6" s="108">
        <v>13</v>
      </c>
      <c r="AH6" s="67">
        <v>3</v>
      </c>
      <c r="AI6" s="67">
        <v>10</v>
      </c>
      <c r="AJ6" s="68"/>
      <c r="AK6" s="68"/>
      <c r="AL6" s="68"/>
      <c r="AM6" s="68"/>
    </row>
    <row r="7" spans="1:39" ht="13">
      <c r="A7" s="18">
        <v>3</v>
      </c>
      <c r="B7" s="121" t="s">
        <v>69</v>
      </c>
      <c r="C7" s="18" t="s">
        <v>27</v>
      </c>
      <c r="D7" s="18">
        <f t="shared" si="0"/>
        <v>124</v>
      </c>
      <c r="E7" s="16">
        <f t="shared" si="1"/>
        <v>68</v>
      </c>
      <c r="F7" s="17">
        <f>SUM(M7+O7+Q7+U7+Y7)</f>
        <v>55</v>
      </c>
      <c r="G7" s="30">
        <v>13</v>
      </c>
      <c r="H7" s="35">
        <v>6</v>
      </c>
      <c r="I7" s="105">
        <v>13</v>
      </c>
      <c r="J7" s="35">
        <v>6</v>
      </c>
      <c r="K7" s="35">
        <v>13</v>
      </c>
      <c r="L7" s="26">
        <v>6</v>
      </c>
      <c r="M7" s="106">
        <v>13</v>
      </c>
      <c r="N7" s="26">
        <v>8</v>
      </c>
      <c r="O7" s="106">
        <v>11</v>
      </c>
      <c r="P7" s="26">
        <v>8</v>
      </c>
      <c r="Q7" s="106">
        <v>10</v>
      </c>
      <c r="R7" s="28">
        <v>4</v>
      </c>
      <c r="S7" s="28">
        <v>5</v>
      </c>
      <c r="T7" s="42">
        <v>8</v>
      </c>
      <c r="U7" s="108">
        <v>11</v>
      </c>
      <c r="V7" s="42">
        <v>11</v>
      </c>
      <c r="W7" s="42">
        <v>8</v>
      </c>
      <c r="X7" s="42">
        <v>7</v>
      </c>
      <c r="Y7" s="108">
        <v>10</v>
      </c>
      <c r="Z7" s="42">
        <v>3</v>
      </c>
      <c r="AA7" s="42">
        <v>8</v>
      </c>
      <c r="AB7" s="67">
        <v>9</v>
      </c>
      <c r="AC7" s="67">
        <v>10</v>
      </c>
      <c r="AD7" s="67">
        <v>14</v>
      </c>
      <c r="AE7" s="67">
        <v>5</v>
      </c>
      <c r="AF7" s="67"/>
      <c r="AG7" s="67"/>
      <c r="AH7" s="67">
        <v>5</v>
      </c>
      <c r="AI7" s="67">
        <v>7</v>
      </c>
      <c r="AJ7" s="68"/>
      <c r="AK7" s="68"/>
      <c r="AL7" s="68"/>
      <c r="AM7" s="68"/>
    </row>
    <row r="8" spans="1:39" ht="13">
      <c r="A8" s="18">
        <v>4</v>
      </c>
      <c r="B8" s="121" t="s">
        <v>67</v>
      </c>
      <c r="C8" s="18" t="s">
        <v>11</v>
      </c>
      <c r="D8" s="18">
        <f t="shared" si="0"/>
        <v>93</v>
      </c>
      <c r="E8" s="16">
        <f t="shared" si="1"/>
        <v>62</v>
      </c>
      <c r="F8" s="17">
        <f>SUM(O8+Q8+Y8+AE8+AG8)</f>
        <v>52</v>
      </c>
      <c r="G8" s="30">
        <v>10</v>
      </c>
      <c r="H8" s="35">
        <v>9</v>
      </c>
      <c r="I8" s="105">
        <v>10</v>
      </c>
      <c r="J8" s="35">
        <v>13</v>
      </c>
      <c r="K8" s="35">
        <v>6</v>
      </c>
      <c r="L8" s="26">
        <v>14</v>
      </c>
      <c r="M8" s="26">
        <v>5</v>
      </c>
      <c r="N8" s="26">
        <v>9</v>
      </c>
      <c r="O8" s="106">
        <v>10</v>
      </c>
      <c r="P8" s="26">
        <v>7</v>
      </c>
      <c r="Q8" s="106">
        <v>11</v>
      </c>
      <c r="R8" s="28">
        <v>5</v>
      </c>
      <c r="S8" s="28">
        <v>4</v>
      </c>
      <c r="T8" s="42">
        <v>14</v>
      </c>
      <c r="U8" s="42">
        <v>5</v>
      </c>
      <c r="V8" s="42">
        <v>17</v>
      </c>
      <c r="W8" s="42">
        <v>2</v>
      </c>
      <c r="X8" s="42">
        <v>9</v>
      </c>
      <c r="Y8" s="108">
        <v>8</v>
      </c>
      <c r="Z8" s="42">
        <v>6</v>
      </c>
      <c r="AA8" s="42">
        <v>4</v>
      </c>
      <c r="AB8" s="67"/>
      <c r="AC8" s="67"/>
      <c r="AD8" s="67">
        <v>6</v>
      </c>
      <c r="AE8" s="108">
        <v>13</v>
      </c>
      <c r="AF8" s="67">
        <v>9</v>
      </c>
      <c r="AG8" s="108">
        <v>10</v>
      </c>
      <c r="AH8" s="67">
        <v>7</v>
      </c>
      <c r="AI8" s="67">
        <v>5</v>
      </c>
      <c r="AJ8" s="68"/>
      <c r="AK8" s="68"/>
      <c r="AL8" s="68"/>
      <c r="AM8" s="68"/>
    </row>
    <row r="9" spans="1:39" ht="13">
      <c r="A9" s="18">
        <v>5</v>
      </c>
      <c r="B9" s="21" t="s">
        <v>106</v>
      </c>
      <c r="C9" s="18" t="s">
        <v>11</v>
      </c>
      <c r="D9" s="18">
        <f t="shared" si="0"/>
        <v>100</v>
      </c>
      <c r="E9" s="16">
        <f t="shared" si="1"/>
        <v>52</v>
      </c>
      <c r="F9" s="17">
        <f>SUM(M9+O9+Q9+AE9+AG9)</f>
        <v>43</v>
      </c>
      <c r="G9" s="30">
        <v>9</v>
      </c>
      <c r="H9" s="35">
        <v>10</v>
      </c>
      <c r="I9" s="105">
        <v>9</v>
      </c>
      <c r="J9" s="35">
        <v>10</v>
      </c>
      <c r="K9" s="35">
        <v>9</v>
      </c>
      <c r="L9" s="26">
        <v>8</v>
      </c>
      <c r="M9" s="106">
        <v>11</v>
      </c>
      <c r="N9" s="26">
        <v>11</v>
      </c>
      <c r="O9" s="106">
        <v>8</v>
      </c>
      <c r="P9" s="26">
        <v>11</v>
      </c>
      <c r="Q9" s="106">
        <v>7</v>
      </c>
      <c r="R9" s="28">
        <v>5</v>
      </c>
      <c r="S9" s="28">
        <v>4</v>
      </c>
      <c r="T9" s="42">
        <v>12</v>
      </c>
      <c r="U9" s="42">
        <v>7</v>
      </c>
      <c r="V9" s="42">
        <v>13</v>
      </c>
      <c r="W9" s="42">
        <v>6</v>
      </c>
      <c r="X9" s="42">
        <v>11</v>
      </c>
      <c r="Y9" s="42">
        <v>6</v>
      </c>
      <c r="Z9" s="42">
        <v>6</v>
      </c>
      <c r="AA9" s="42">
        <v>4</v>
      </c>
      <c r="AB9" s="67">
        <v>12</v>
      </c>
      <c r="AC9" s="67">
        <v>7</v>
      </c>
      <c r="AD9" s="67">
        <v>11</v>
      </c>
      <c r="AE9" s="108">
        <v>8</v>
      </c>
      <c r="AF9" s="67">
        <v>10</v>
      </c>
      <c r="AG9" s="108">
        <v>9</v>
      </c>
      <c r="AH9" s="67">
        <v>7</v>
      </c>
      <c r="AI9" s="67">
        <v>5</v>
      </c>
      <c r="AJ9" s="68"/>
      <c r="AK9" s="68"/>
      <c r="AL9" s="68"/>
      <c r="AM9" s="68"/>
    </row>
    <row r="10" spans="1:39" ht="13">
      <c r="A10" s="18">
        <v>6</v>
      </c>
      <c r="B10" s="1" t="s">
        <v>107</v>
      </c>
      <c r="C10" s="77" t="s">
        <v>30</v>
      </c>
      <c r="D10" s="18">
        <f t="shared" si="0"/>
        <v>67</v>
      </c>
      <c r="E10" s="16">
        <f t="shared" si="1"/>
        <v>50</v>
      </c>
      <c r="F10" s="17">
        <f>SUM(M10+O10+Q10+AE10+AG10)</f>
        <v>50</v>
      </c>
      <c r="G10" s="30">
        <v>0</v>
      </c>
      <c r="H10" s="35"/>
      <c r="I10" s="35"/>
      <c r="J10" s="35"/>
      <c r="K10" s="35"/>
      <c r="L10" s="26">
        <v>9</v>
      </c>
      <c r="M10" s="106">
        <v>10</v>
      </c>
      <c r="N10" s="26">
        <v>10</v>
      </c>
      <c r="O10" s="106">
        <v>9</v>
      </c>
      <c r="P10" s="26">
        <v>9</v>
      </c>
      <c r="Q10" s="106">
        <v>9</v>
      </c>
      <c r="R10" s="28">
        <v>6</v>
      </c>
      <c r="S10" s="28">
        <v>3</v>
      </c>
      <c r="T10" s="42"/>
      <c r="U10" s="42"/>
      <c r="V10" s="42"/>
      <c r="W10" s="42"/>
      <c r="X10" s="42"/>
      <c r="Y10" s="42"/>
      <c r="Z10" s="42"/>
      <c r="AA10" s="42"/>
      <c r="AB10" s="67">
        <v>11</v>
      </c>
      <c r="AC10" s="67">
        <v>8</v>
      </c>
      <c r="AD10" s="67">
        <v>9</v>
      </c>
      <c r="AE10" s="108">
        <v>10</v>
      </c>
      <c r="AF10" s="67">
        <v>7</v>
      </c>
      <c r="AG10" s="108">
        <v>12</v>
      </c>
      <c r="AH10" s="67">
        <v>6</v>
      </c>
      <c r="AI10" s="67">
        <v>6</v>
      </c>
      <c r="AJ10" s="68"/>
      <c r="AK10" s="68"/>
      <c r="AL10" s="68"/>
      <c r="AM10" s="68"/>
    </row>
    <row r="11" spans="1:39" ht="13">
      <c r="A11" s="18">
        <v>7</v>
      </c>
      <c r="B11" s="21" t="s">
        <v>291</v>
      </c>
      <c r="C11" s="18" t="s">
        <v>15</v>
      </c>
      <c r="D11" s="18">
        <f t="shared" si="0"/>
        <v>68</v>
      </c>
      <c r="E11" s="16">
        <f t="shared" si="1"/>
        <v>44</v>
      </c>
      <c r="F11" s="17">
        <f>SUM(M11+O11+AC11+AE11+AG11)</f>
        <v>39</v>
      </c>
      <c r="G11" s="30">
        <v>5</v>
      </c>
      <c r="H11" s="35">
        <v>14</v>
      </c>
      <c r="I11" s="105">
        <v>5</v>
      </c>
      <c r="J11" s="35">
        <v>15</v>
      </c>
      <c r="K11" s="35">
        <v>4</v>
      </c>
      <c r="L11" s="26">
        <v>11</v>
      </c>
      <c r="M11" s="106">
        <v>8</v>
      </c>
      <c r="N11" s="26">
        <v>12</v>
      </c>
      <c r="O11" s="106">
        <v>7</v>
      </c>
      <c r="P11" s="26"/>
      <c r="Q11" s="26"/>
      <c r="R11" s="28">
        <v>7</v>
      </c>
      <c r="S11" s="28">
        <v>2</v>
      </c>
      <c r="T11" s="42">
        <v>13</v>
      </c>
      <c r="U11" s="42">
        <v>6</v>
      </c>
      <c r="V11" s="42">
        <v>14</v>
      </c>
      <c r="W11" s="42">
        <v>5</v>
      </c>
      <c r="X11" s="42"/>
      <c r="Y11" s="42"/>
      <c r="Z11" s="42">
        <v>7</v>
      </c>
      <c r="AA11" s="42">
        <v>3</v>
      </c>
      <c r="AB11" s="67">
        <v>10</v>
      </c>
      <c r="AC11" s="108">
        <v>9</v>
      </c>
      <c r="AD11" s="67">
        <v>12</v>
      </c>
      <c r="AE11" s="108">
        <v>7</v>
      </c>
      <c r="AF11" s="67">
        <v>11</v>
      </c>
      <c r="AG11" s="108">
        <v>8</v>
      </c>
      <c r="AH11" s="67">
        <v>8</v>
      </c>
      <c r="AI11" s="67">
        <v>4</v>
      </c>
      <c r="AJ11" s="68"/>
      <c r="AK11" s="68"/>
      <c r="AL11" s="68"/>
      <c r="AM11" s="68"/>
    </row>
    <row r="12" spans="1:39" ht="13">
      <c r="A12" s="18">
        <v>8</v>
      </c>
      <c r="B12" s="21" t="s">
        <v>108</v>
      </c>
      <c r="C12" s="18" t="s">
        <v>49</v>
      </c>
      <c r="D12" s="18">
        <f t="shared" si="0"/>
        <v>62</v>
      </c>
      <c r="E12" s="16">
        <f t="shared" si="1"/>
        <v>40</v>
      </c>
      <c r="F12" s="17">
        <f>SUM(O12+Q12+Y12+AG12+AI12)</f>
        <v>30</v>
      </c>
      <c r="G12" s="30">
        <v>10</v>
      </c>
      <c r="H12" s="35">
        <v>13</v>
      </c>
      <c r="I12" s="35">
        <v>6</v>
      </c>
      <c r="J12" s="35">
        <v>9</v>
      </c>
      <c r="K12" s="105">
        <v>10</v>
      </c>
      <c r="L12" s="26">
        <v>15</v>
      </c>
      <c r="M12" s="26">
        <v>4</v>
      </c>
      <c r="N12" s="26">
        <v>13</v>
      </c>
      <c r="O12" s="106">
        <v>6</v>
      </c>
      <c r="P12" s="26">
        <v>12</v>
      </c>
      <c r="Q12" s="106">
        <v>6</v>
      </c>
      <c r="R12" s="28">
        <v>6</v>
      </c>
      <c r="S12" s="28">
        <v>3</v>
      </c>
      <c r="T12" s="42"/>
      <c r="U12" s="42"/>
      <c r="V12" s="42">
        <v>15</v>
      </c>
      <c r="W12" s="42">
        <v>4</v>
      </c>
      <c r="X12" s="42">
        <v>12</v>
      </c>
      <c r="Y12" s="108">
        <v>5</v>
      </c>
      <c r="Z12" s="42"/>
      <c r="AA12" s="42"/>
      <c r="AB12" s="67">
        <v>18</v>
      </c>
      <c r="AC12" s="67">
        <v>1</v>
      </c>
      <c r="AD12" s="67">
        <v>15</v>
      </c>
      <c r="AE12" s="67">
        <v>4</v>
      </c>
      <c r="AF12" s="67">
        <v>12</v>
      </c>
      <c r="AG12" s="108">
        <v>7</v>
      </c>
      <c r="AH12" s="67">
        <v>6</v>
      </c>
      <c r="AI12" s="110">
        <v>6</v>
      </c>
      <c r="AJ12" s="68"/>
      <c r="AK12" s="68"/>
      <c r="AL12" s="68"/>
      <c r="AM12" s="68"/>
    </row>
    <row r="13" spans="1:39" ht="13">
      <c r="A13" s="18">
        <v>9</v>
      </c>
      <c r="B13" s="21" t="s">
        <v>270</v>
      </c>
      <c r="C13" s="18" t="s">
        <v>21</v>
      </c>
      <c r="D13" s="18">
        <f t="shared" si="0"/>
        <v>56</v>
      </c>
      <c r="E13" s="16">
        <f t="shared" si="1"/>
        <v>35</v>
      </c>
      <c r="F13" s="17">
        <f>SUM(M13+O13+Q13+AC13+AG13)</f>
        <v>28</v>
      </c>
      <c r="G13" s="30">
        <v>7</v>
      </c>
      <c r="H13" s="35">
        <v>15</v>
      </c>
      <c r="I13" s="35">
        <v>4</v>
      </c>
      <c r="J13" s="35">
        <v>12</v>
      </c>
      <c r="K13" s="105">
        <v>7</v>
      </c>
      <c r="L13" s="26">
        <v>12</v>
      </c>
      <c r="M13" s="106">
        <v>7</v>
      </c>
      <c r="N13" s="26">
        <v>14</v>
      </c>
      <c r="O13" s="106">
        <v>5</v>
      </c>
      <c r="P13" s="26">
        <v>13</v>
      </c>
      <c r="Q13" s="106">
        <v>5</v>
      </c>
      <c r="R13" s="28">
        <v>7</v>
      </c>
      <c r="S13" s="28">
        <v>2</v>
      </c>
      <c r="T13" s="42">
        <v>15</v>
      </c>
      <c r="U13" s="42">
        <v>4</v>
      </c>
      <c r="V13" s="42"/>
      <c r="W13" s="42"/>
      <c r="X13" s="42">
        <v>13</v>
      </c>
      <c r="Y13" s="42">
        <v>4</v>
      </c>
      <c r="Z13" s="42">
        <v>7</v>
      </c>
      <c r="AA13" s="42">
        <v>3</v>
      </c>
      <c r="AB13" s="67">
        <v>14</v>
      </c>
      <c r="AC13" s="108">
        <v>5</v>
      </c>
      <c r="AD13" s="67"/>
      <c r="AE13" s="67"/>
      <c r="AF13" s="67">
        <v>13</v>
      </c>
      <c r="AG13" s="108">
        <v>6</v>
      </c>
      <c r="AH13" s="67">
        <v>8</v>
      </c>
      <c r="AI13" s="67">
        <v>4</v>
      </c>
      <c r="AJ13" s="68"/>
      <c r="AK13" s="68"/>
      <c r="AL13" s="68"/>
      <c r="AM13" s="68"/>
    </row>
    <row r="14" spans="1:39" ht="13">
      <c r="A14" s="18">
        <v>10</v>
      </c>
      <c r="B14" s="21" t="s">
        <v>297</v>
      </c>
      <c r="C14" s="18" t="s">
        <v>23</v>
      </c>
      <c r="D14" s="18">
        <f t="shared" si="0"/>
        <v>25</v>
      </c>
      <c r="E14" s="16">
        <f t="shared" si="1"/>
        <v>18</v>
      </c>
      <c r="F14" s="17">
        <f>SUM(M14+Q14+U14+Y14+AC14)</f>
        <v>16</v>
      </c>
      <c r="G14" s="30">
        <v>2</v>
      </c>
      <c r="H14" s="35"/>
      <c r="I14" s="35"/>
      <c r="J14" s="35">
        <v>17</v>
      </c>
      <c r="K14" s="105">
        <v>2</v>
      </c>
      <c r="L14" s="26">
        <v>16</v>
      </c>
      <c r="M14" s="106">
        <v>3</v>
      </c>
      <c r="N14" s="26"/>
      <c r="O14" s="26"/>
      <c r="P14" s="26">
        <v>15</v>
      </c>
      <c r="Q14" s="106">
        <v>3</v>
      </c>
      <c r="R14" s="28">
        <v>8</v>
      </c>
      <c r="S14" s="28">
        <v>1</v>
      </c>
      <c r="T14" s="42">
        <v>16</v>
      </c>
      <c r="U14" s="108">
        <v>3</v>
      </c>
      <c r="V14" s="42"/>
      <c r="W14" s="42"/>
      <c r="X14" s="42">
        <v>14</v>
      </c>
      <c r="Y14" s="108">
        <v>3</v>
      </c>
      <c r="Z14" s="42">
        <v>8</v>
      </c>
      <c r="AA14" s="42">
        <v>2</v>
      </c>
      <c r="AB14" s="67">
        <v>15</v>
      </c>
      <c r="AC14" s="108">
        <v>4</v>
      </c>
      <c r="AD14" s="67"/>
      <c r="AE14" s="67"/>
      <c r="AF14" s="67">
        <v>18</v>
      </c>
      <c r="AG14" s="67">
        <v>1</v>
      </c>
      <c r="AH14" s="67">
        <v>9</v>
      </c>
      <c r="AI14" s="67">
        <v>3</v>
      </c>
      <c r="AJ14" s="68"/>
      <c r="AK14" s="68"/>
      <c r="AL14" s="68"/>
      <c r="AM14" s="68"/>
    </row>
    <row r="15" spans="1:39" ht="13">
      <c r="A15" s="18">
        <v>11</v>
      </c>
      <c r="B15" s="21" t="s">
        <v>309</v>
      </c>
      <c r="C15" s="18" t="s">
        <v>14</v>
      </c>
      <c r="D15" s="18">
        <f t="shared" si="0"/>
        <v>17</v>
      </c>
      <c r="E15" s="16">
        <f t="shared" si="1"/>
        <v>12</v>
      </c>
      <c r="F15" s="17">
        <f>SUM(O15+Q14+Y15+AI15)</f>
        <v>9</v>
      </c>
      <c r="G15" s="30">
        <v>3</v>
      </c>
      <c r="H15" s="35">
        <v>16</v>
      </c>
      <c r="I15" s="105">
        <v>3</v>
      </c>
      <c r="J15" s="35">
        <v>16</v>
      </c>
      <c r="K15" s="35">
        <v>3</v>
      </c>
      <c r="L15" s="26"/>
      <c r="M15" s="26"/>
      <c r="N15" s="26">
        <v>18</v>
      </c>
      <c r="O15" s="106">
        <v>1</v>
      </c>
      <c r="P15" s="26">
        <v>14</v>
      </c>
      <c r="Q15" s="106">
        <v>4</v>
      </c>
      <c r="R15" s="28">
        <v>8</v>
      </c>
      <c r="S15" s="28">
        <v>1</v>
      </c>
      <c r="T15" s="42"/>
      <c r="U15" s="42"/>
      <c r="V15" s="42"/>
      <c r="W15" s="42"/>
      <c r="X15" s="42">
        <v>15</v>
      </c>
      <c r="Y15" s="108">
        <v>2</v>
      </c>
      <c r="Z15" s="42"/>
      <c r="AA15" s="42"/>
      <c r="AB15" s="67"/>
      <c r="AC15" s="67"/>
      <c r="AD15" s="67"/>
      <c r="AE15" s="67"/>
      <c r="AF15" s="67"/>
      <c r="AG15" s="67"/>
      <c r="AH15" s="67">
        <v>9</v>
      </c>
      <c r="AI15" s="110">
        <v>3</v>
      </c>
      <c r="AJ15" s="68"/>
      <c r="AK15" s="68"/>
      <c r="AL15" s="68"/>
      <c r="AM15" s="68"/>
    </row>
    <row r="16" spans="1:39" ht="13">
      <c r="A16" s="18">
        <v>12</v>
      </c>
      <c r="B16" s="21" t="s">
        <v>434</v>
      </c>
      <c r="C16" s="18" t="s">
        <v>131</v>
      </c>
      <c r="D16" s="18">
        <f t="shared" si="0"/>
        <v>7</v>
      </c>
      <c r="E16" s="16">
        <f t="shared" si="1"/>
        <v>7</v>
      </c>
      <c r="F16" s="17">
        <f>SUM(AC16+AE16+AG16)</f>
        <v>7</v>
      </c>
      <c r="G16" s="30">
        <v>0</v>
      </c>
      <c r="H16" s="35"/>
      <c r="I16" s="35"/>
      <c r="J16" s="35"/>
      <c r="K16" s="35"/>
      <c r="L16" s="26"/>
      <c r="M16" s="26"/>
      <c r="N16" s="26"/>
      <c r="O16" s="26"/>
      <c r="P16" s="26"/>
      <c r="Q16" s="26"/>
      <c r="R16" s="28"/>
      <c r="S16" s="28"/>
      <c r="T16" s="42"/>
      <c r="U16" s="42"/>
      <c r="V16" s="42"/>
      <c r="W16" s="42"/>
      <c r="X16" s="42"/>
      <c r="Y16" s="42"/>
      <c r="Z16" s="42"/>
      <c r="AA16" s="42"/>
      <c r="AB16" s="67">
        <v>17</v>
      </c>
      <c r="AC16" s="108">
        <v>2</v>
      </c>
      <c r="AD16" s="67">
        <v>18</v>
      </c>
      <c r="AE16" s="108">
        <v>1</v>
      </c>
      <c r="AF16" s="67">
        <v>15</v>
      </c>
      <c r="AG16" s="108">
        <v>4</v>
      </c>
      <c r="AH16" s="67"/>
      <c r="AI16" s="67"/>
      <c r="AJ16" s="68"/>
      <c r="AK16" s="68"/>
      <c r="AL16" s="68"/>
      <c r="AM16" s="68"/>
    </row>
    <row r="17" spans="1:39" ht="13">
      <c r="A17" s="18">
        <v>13</v>
      </c>
      <c r="B17" s="21" t="s">
        <v>337</v>
      </c>
      <c r="C17" s="18" t="s">
        <v>12</v>
      </c>
      <c r="D17" s="18">
        <f t="shared" si="0"/>
        <v>7</v>
      </c>
      <c r="E17" s="16">
        <f t="shared" si="1"/>
        <v>6</v>
      </c>
      <c r="F17" s="17">
        <f>SUM(M17+O17+Q17+U17+Y17)</f>
        <v>6</v>
      </c>
      <c r="G17" s="30">
        <v>0</v>
      </c>
      <c r="H17" s="35"/>
      <c r="I17" s="35"/>
      <c r="J17" s="35"/>
      <c r="K17" s="35"/>
      <c r="L17" s="26">
        <v>18</v>
      </c>
      <c r="M17" s="106">
        <v>1</v>
      </c>
      <c r="N17" s="26">
        <v>17</v>
      </c>
      <c r="O17" s="106">
        <v>2</v>
      </c>
      <c r="P17" s="26">
        <v>17</v>
      </c>
      <c r="Q17" s="106">
        <v>1</v>
      </c>
      <c r="R17" s="28"/>
      <c r="S17" s="28"/>
      <c r="T17" s="42">
        <v>18</v>
      </c>
      <c r="U17" s="108">
        <v>1</v>
      </c>
      <c r="V17" s="42"/>
      <c r="W17" s="42"/>
      <c r="X17" s="42">
        <v>16</v>
      </c>
      <c r="Y17" s="108">
        <v>1</v>
      </c>
      <c r="Z17" s="42">
        <v>9</v>
      </c>
      <c r="AA17" s="42">
        <v>1</v>
      </c>
      <c r="AB17" s="67"/>
      <c r="AC17" s="67"/>
      <c r="AD17" s="67"/>
      <c r="AE17" s="67"/>
      <c r="AF17" s="67"/>
      <c r="AG17" s="67"/>
      <c r="AH17" s="67"/>
      <c r="AI17" s="67"/>
      <c r="AJ17" s="68"/>
      <c r="AK17" s="68"/>
      <c r="AL17" s="68"/>
      <c r="AM17" s="68"/>
    </row>
    <row r="18" spans="1:39" ht="13">
      <c r="A18" s="18">
        <v>14</v>
      </c>
      <c r="B18" s="21" t="s">
        <v>437</v>
      </c>
      <c r="C18" s="18" t="s">
        <v>21</v>
      </c>
      <c r="D18" s="18">
        <f t="shared" si="0"/>
        <v>6</v>
      </c>
      <c r="E18" s="16">
        <f t="shared" si="1"/>
        <v>6</v>
      </c>
      <c r="F18" s="17">
        <f>SUM(AE18+AG18+AI18)</f>
        <v>6</v>
      </c>
      <c r="G18" s="30">
        <v>0</v>
      </c>
      <c r="H18" s="35"/>
      <c r="I18" s="35"/>
      <c r="J18" s="35"/>
      <c r="K18" s="35"/>
      <c r="L18" s="26"/>
      <c r="M18" s="26"/>
      <c r="N18" s="26"/>
      <c r="O18" s="26"/>
      <c r="P18" s="26"/>
      <c r="Q18" s="26"/>
      <c r="R18" s="28"/>
      <c r="S18" s="28"/>
      <c r="T18" s="42"/>
      <c r="U18" s="42"/>
      <c r="V18" s="42"/>
      <c r="W18" s="42"/>
      <c r="X18" s="42"/>
      <c r="Y18" s="42"/>
      <c r="Z18" s="42"/>
      <c r="AA18" s="42"/>
      <c r="AB18" s="67"/>
      <c r="AC18" s="67"/>
      <c r="AD18" s="67">
        <v>16</v>
      </c>
      <c r="AE18" s="108">
        <v>3</v>
      </c>
      <c r="AF18" s="67">
        <v>17</v>
      </c>
      <c r="AG18" s="108">
        <v>2</v>
      </c>
      <c r="AH18" s="67">
        <v>11</v>
      </c>
      <c r="AI18" s="110">
        <v>1</v>
      </c>
      <c r="AJ18" s="68"/>
      <c r="AK18" s="68"/>
      <c r="AL18" s="68"/>
      <c r="AM18" s="68"/>
    </row>
    <row r="19" spans="1:39" ht="13">
      <c r="A19" s="18">
        <v>15</v>
      </c>
      <c r="B19" s="21" t="s">
        <v>64</v>
      </c>
      <c r="C19" s="18" t="s">
        <v>21</v>
      </c>
      <c r="D19" s="18">
        <f t="shared" si="0"/>
        <v>3</v>
      </c>
      <c r="E19" s="16">
        <f t="shared" si="1"/>
        <v>2</v>
      </c>
      <c r="F19" s="17">
        <v>1</v>
      </c>
      <c r="G19" s="30">
        <v>1</v>
      </c>
      <c r="H19" s="35">
        <v>18</v>
      </c>
      <c r="I19" s="105">
        <v>1</v>
      </c>
      <c r="J19" s="35">
        <v>18</v>
      </c>
      <c r="K19" s="35">
        <v>1</v>
      </c>
      <c r="L19" s="26"/>
      <c r="M19" s="26"/>
      <c r="N19" s="26"/>
      <c r="O19" s="26"/>
      <c r="P19" s="26"/>
      <c r="Q19" s="26"/>
      <c r="R19" s="28"/>
      <c r="S19" s="28"/>
      <c r="T19" s="42"/>
      <c r="U19" s="42"/>
      <c r="V19" s="42"/>
      <c r="W19" s="42"/>
      <c r="X19" s="42"/>
      <c r="Y19" s="42"/>
      <c r="Z19" s="42"/>
      <c r="AA19" s="42"/>
      <c r="AB19" s="67"/>
      <c r="AC19" s="67"/>
      <c r="AD19" s="67"/>
      <c r="AE19" s="67"/>
      <c r="AF19" s="67"/>
      <c r="AG19" s="67"/>
      <c r="AH19" s="67">
        <v>11</v>
      </c>
      <c r="AI19" s="110">
        <v>1</v>
      </c>
      <c r="AJ19" s="68"/>
      <c r="AK19" s="68"/>
      <c r="AL19" s="68"/>
      <c r="AM19" s="68"/>
    </row>
    <row r="20" spans="1:39" ht="13">
      <c r="A20" s="18"/>
      <c r="B20" s="21"/>
      <c r="C20" s="18"/>
      <c r="D20" s="18"/>
      <c r="E20" s="16"/>
      <c r="F20" s="17"/>
      <c r="G20" s="30"/>
      <c r="H20" s="55"/>
      <c r="I20" s="55"/>
      <c r="J20" s="55"/>
      <c r="K20" s="55"/>
      <c r="L20" s="18"/>
      <c r="M20" s="18"/>
      <c r="N20" s="18"/>
      <c r="O20" s="18"/>
      <c r="P20" s="18"/>
      <c r="Q20" s="18"/>
      <c r="R20" s="24"/>
      <c r="S20" s="24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</row>
    <row r="22" spans="1:39" ht="13" thickBot="1"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U22" s="1"/>
      <c r="W22" s="1"/>
      <c r="AC22" s="1"/>
      <c r="AD22" s="1"/>
      <c r="AE22" s="1"/>
    </row>
    <row r="23" spans="1:39" s="5" customFormat="1" ht="13.5" thickBot="1">
      <c r="A23" s="3"/>
      <c r="B23" s="22" t="s">
        <v>187</v>
      </c>
      <c r="C23" s="4"/>
      <c r="D23" s="129" t="s">
        <v>423</v>
      </c>
      <c r="E23" s="163" t="s">
        <v>442</v>
      </c>
      <c r="F23" s="164"/>
      <c r="G23" s="165"/>
      <c r="H23" s="173" t="s">
        <v>307</v>
      </c>
      <c r="I23" s="167"/>
      <c r="J23" s="167"/>
      <c r="K23" s="177"/>
      <c r="L23" s="178" t="s">
        <v>182</v>
      </c>
      <c r="M23" s="178"/>
      <c r="N23" s="178"/>
      <c r="O23" s="178"/>
      <c r="P23" s="178"/>
      <c r="Q23" s="178"/>
      <c r="R23" s="178"/>
      <c r="S23" s="178"/>
      <c r="T23" s="169" t="s">
        <v>181</v>
      </c>
      <c r="U23" s="169"/>
      <c r="V23" s="169"/>
      <c r="W23" s="169"/>
      <c r="X23" s="169"/>
      <c r="Y23" s="169"/>
      <c r="Z23" s="169"/>
      <c r="AA23" s="169"/>
      <c r="AB23" s="169" t="s">
        <v>90</v>
      </c>
      <c r="AC23" s="169"/>
      <c r="AD23" s="169"/>
      <c r="AE23" s="169"/>
      <c r="AF23" s="169"/>
      <c r="AG23" s="169"/>
      <c r="AH23" s="169"/>
      <c r="AI23" s="169"/>
      <c r="AJ23" s="170" t="s">
        <v>143</v>
      </c>
      <c r="AK23" s="171"/>
      <c r="AL23" s="171"/>
      <c r="AM23" s="172"/>
    </row>
    <row r="24" spans="1:39" ht="13">
      <c r="A24" s="6"/>
      <c r="B24" s="91"/>
      <c r="C24" s="7"/>
      <c r="D24" s="8" t="s">
        <v>0</v>
      </c>
      <c r="E24" s="8" t="s">
        <v>0</v>
      </c>
      <c r="F24" s="9" t="s">
        <v>1</v>
      </c>
      <c r="G24" s="9" t="s">
        <v>2</v>
      </c>
      <c r="H24" s="32" t="s">
        <v>3</v>
      </c>
      <c r="I24" s="33"/>
      <c r="J24" s="34" t="s">
        <v>3</v>
      </c>
      <c r="K24" s="33"/>
      <c r="L24" s="36" t="s">
        <v>3</v>
      </c>
      <c r="M24" s="37"/>
      <c r="N24" s="36" t="s">
        <v>3</v>
      </c>
      <c r="O24" s="37"/>
      <c r="P24" s="36" t="s">
        <v>3</v>
      </c>
      <c r="Q24" s="37"/>
      <c r="R24" s="38" t="s">
        <v>3</v>
      </c>
      <c r="S24" s="38"/>
      <c r="T24" s="39" t="s">
        <v>3</v>
      </c>
      <c r="U24" s="40"/>
      <c r="V24" s="39" t="s">
        <v>3</v>
      </c>
      <c r="W24" s="40"/>
      <c r="X24" s="39" t="s">
        <v>3</v>
      </c>
      <c r="Y24" s="39"/>
      <c r="Z24" s="39" t="s">
        <v>3</v>
      </c>
      <c r="AA24" s="41"/>
      <c r="AB24" s="57" t="s">
        <v>3</v>
      </c>
      <c r="AC24" s="58"/>
      <c r="AD24" s="57" t="s">
        <v>3</v>
      </c>
      <c r="AE24" s="58"/>
      <c r="AF24" s="57" t="s">
        <v>3</v>
      </c>
      <c r="AG24" s="57"/>
      <c r="AH24" s="57" t="s">
        <v>3</v>
      </c>
      <c r="AI24" s="59"/>
      <c r="AJ24" s="62" t="s">
        <v>3</v>
      </c>
      <c r="AK24" s="63"/>
      <c r="AL24" s="63" t="s">
        <v>3</v>
      </c>
      <c r="AM24" s="64"/>
    </row>
    <row r="25" spans="1:39" s="15" customFormat="1" ht="12" customHeight="1">
      <c r="A25" s="10"/>
      <c r="B25" s="11" t="s">
        <v>60</v>
      </c>
      <c r="C25" s="12" t="s">
        <v>4</v>
      </c>
      <c r="D25" s="13" t="s">
        <v>5</v>
      </c>
      <c r="E25" s="13" t="s">
        <v>5</v>
      </c>
      <c r="F25" s="14" t="s">
        <v>5</v>
      </c>
      <c r="G25" s="14" t="s">
        <v>5</v>
      </c>
      <c r="H25" s="43" t="s">
        <v>141</v>
      </c>
      <c r="I25" s="44" t="s">
        <v>5</v>
      </c>
      <c r="J25" s="43" t="s">
        <v>142</v>
      </c>
      <c r="K25" s="44" t="s">
        <v>5</v>
      </c>
      <c r="L25" s="46" t="s">
        <v>269</v>
      </c>
      <c r="M25" s="45" t="s">
        <v>5</v>
      </c>
      <c r="N25" s="46" t="s">
        <v>8</v>
      </c>
      <c r="O25" s="45" t="s">
        <v>5</v>
      </c>
      <c r="P25" s="46" t="s">
        <v>10</v>
      </c>
      <c r="Q25" s="47" t="s">
        <v>5</v>
      </c>
      <c r="R25" s="48" t="s">
        <v>9</v>
      </c>
      <c r="S25" s="49" t="s">
        <v>5</v>
      </c>
      <c r="T25" s="50" t="s">
        <v>269</v>
      </c>
      <c r="U25" s="51" t="s">
        <v>5</v>
      </c>
      <c r="V25" s="50" t="s">
        <v>8</v>
      </c>
      <c r="W25" s="51" t="s">
        <v>5</v>
      </c>
      <c r="X25" s="50" t="s">
        <v>10</v>
      </c>
      <c r="Y25" s="51" t="s">
        <v>5</v>
      </c>
      <c r="Z25" s="50" t="s">
        <v>9</v>
      </c>
      <c r="AA25" s="51" t="s">
        <v>5</v>
      </c>
      <c r="AB25" s="60" t="s">
        <v>269</v>
      </c>
      <c r="AC25" s="61" t="s">
        <v>5</v>
      </c>
      <c r="AD25" s="60" t="s">
        <v>8</v>
      </c>
      <c r="AE25" s="61" t="s">
        <v>5</v>
      </c>
      <c r="AF25" s="60" t="s">
        <v>10</v>
      </c>
      <c r="AG25" s="61" t="s">
        <v>5</v>
      </c>
      <c r="AH25" s="60" t="s">
        <v>9</v>
      </c>
      <c r="AI25" s="61" t="s">
        <v>5</v>
      </c>
      <c r="AJ25" s="65" t="s">
        <v>6</v>
      </c>
      <c r="AK25" s="66" t="s">
        <v>5</v>
      </c>
      <c r="AL25" s="65" t="s">
        <v>7</v>
      </c>
      <c r="AM25" s="66" t="s">
        <v>5</v>
      </c>
    </row>
    <row r="26" spans="1:39" ht="13">
      <c r="A26" s="18">
        <v>1</v>
      </c>
      <c r="B26" s="83" t="s">
        <v>24</v>
      </c>
      <c r="C26" s="18" t="s">
        <v>17</v>
      </c>
      <c r="D26" s="18">
        <f t="shared" ref="D26:D34" si="2">SUM(I26+K26+M26+O26+Q26+S26+U26+W26+Y26+AA26+AC26+AE26+AG26+AI26+AK26+AM26)</f>
        <v>292</v>
      </c>
      <c r="E26" s="16"/>
      <c r="F26" s="17"/>
      <c r="G26" s="30"/>
      <c r="H26" s="35">
        <v>2</v>
      </c>
      <c r="I26" s="35">
        <v>21</v>
      </c>
      <c r="J26" s="35">
        <v>1</v>
      </c>
      <c r="K26" s="35">
        <v>25</v>
      </c>
      <c r="L26" s="26">
        <v>2</v>
      </c>
      <c r="M26" s="26">
        <v>21</v>
      </c>
      <c r="N26" s="26">
        <v>1</v>
      </c>
      <c r="O26" s="26">
        <v>25</v>
      </c>
      <c r="P26" s="26">
        <v>1</v>
      </c>
      <c r="Q26" s="26">
        <v>24</v>
      </c>
      <c r="R26" s="28">
        <v>2</v>
      </c>
      <c r="S26" s="28">
        <v>10</v>
      </c>
      <c r="T26" s="42">
        <v>1</v>
      </c>
      <c r="U26" s="42">
        <v>25</v>
      </c>
      <c r="V26" s="42">
        <v>3</v>
      </c>
      <c r="W26" s="42">
        <v>17</v>
      </c>
      <c r="X26" s="42">
        <v>2</v>
      </c>
      <c r="Y26" s="42">
        <v>19</v>
      </c>
      <c r="Z26" s="42">
        <v>1</v>
      </c>
      <c r="AA26" s="42">
        <v>14</v>
      </c>
      <c r="AB26" s="67">
        <v>1</v>
      </c>
      <c r="AC26" s="67">
        <v>25</v>
      </c>
      <c r="AD26" s="67">
        <v>1</v>
      </c>
      <c r="AE26" s="67">
        <v>25</v>
      </c>
      <c r="AF26" s="67">
        <v>1</v>
      </c>
      <c r="AG26" s="67">
        <v>25</v>
      </c>
      <c r="AH26" s="67">
        <v>1</v>
      </c>
      <c r="AI26" s="67">
        <v>16</v>
      </c>
      <c r="AJ26" s="68"/>
      <c r="AK26" s="68"/>
      <c r="AL26" s="68"/>
      <c r="AM26" s="68"/>
    </row>
    <row r="27" spans="1:39" ht="13">
      <c r="A27" s="18">
        <v>2</v>
      </c>
      <c r="B27" s="83" t="s">
        <v>61</v>
      </c>
      <c r="C27" s="18" t="s">
        <v>22</v>
      </c>
      <c r="D27" s="18">
        <f t="shared" si="2"/>
        <v>215</v>
      </c>
      <c r="E27" s="16"/>
      <c r="F27" s="17"/>
      <c r="G27" s="30"/>
      <c r="H27" s="35">
        <v>1</v>
      </c>
      <c r="I27" s="35">
        <v>25</v>
      </c>
      <c r="J27" s="35">
        <v>3</v>
      </c>
      <c r="K27" s="35">
        <v>17</v>
      </c>
      <c r="L27" s="26">
        <v>3</v>
      </c>
      <c r="M27" s="26">
        <v>17</v>
      </c>
      <c r="N27" s="26">
        <v>4</v>
      </c>
      <c r="O27" s="26">
        <v>15</v>
      </c>
      <c r="P27" s="26">
        <v>2</v>
      </c>
      <c r="Q27" s="26">
        <v>20</v>
      </c>
      <c r="R27" s="28">
        <v>3</v>
      </c>
      <c r="S27" s="28">
        <v>7</v>
      </c>
      <c r="T27" s="42">
        <v>4</v>
      </c>
      <c r="U27" s="42">
        <v>15</v>
      </c>
      <c r="V27" s="42">
        <v>4</v>
      </c>
      <c r="W27" s="42">
        <v>15</v>
      </c>
      <c r="X27" s="42">
        <v>3</v>
      </c>
      <c r="Y27" s="42">
        <v>15</v>
      </c>
      <c r="Z27" s="42">
        <v>4</v>
      </c>
      <c r="AA27" s="42">
        <v>6</v>
      </c>
      <c r="AB27" s="67">
        <v>3</v>
      </c>
      <c r="AC27" s="67">
        <v>17</v>
      </c>
      <c r="AD27" s="67">
        <v>2</v>
      </c>
      <c r="AE27" s="67">
        <v>21</v>
      </c>
      <c r="AF27" s="67">
        <v>3</v>
      </c>
      <c r="AG27" s="67">
        <v>17</v>
      </c>
      <c r="AH27" s="67">
        <v>4</v>
      </c>
      <c r="AI27" s="67">
        <v>8</v>
      </c>
      <c r="AJ27" s="68"/>
      <c r="AK27" s="68"/>
      <c r="AL27" s="68"/>
      <c r="AM27" s="68"/>
    </row>
    <row r="28" spans="1:39" ht="13">
      <c r="A28" s="18">
        <v>3</v>
      </c>
      <c r="B28" s="83" t="s">
        <v>26</v>
      </c>
      <c r="C28" s="6" t="s">
        <v>62</v>
      </c>
      <c r="D28" s="18">
        <f t="shared" si="2"/>
        <v>209</v>
      </c>
      <c r="E28" s="16"/>
      <c r="F28" s="17"/>
      <c r="G28" s="30"/>
      <c r="H28" s="35">
        <v>4</v>
      </c>
      <c r="I28" s="35">
        <v>15</v>
      </c>
      <c r="J28" s="35">
        <v>5</v>
      </c>
      <c r="K28" s="35">
        <v>14</v>
      </c>
      <c r="L28" s="26">
        <v>1</v>
      </c>
      <c r="M28" s="26">
        <v>25</v>
      </c>
      <c r="N28" s="26">
        <v>2</v>
      </c>
      <c r="O28" s="26">
        <v>21</v>
      </c>
      <c r="P28" s="26">
        <v>3</v>
      </c>
      <c r="Q28" s="26">
        <v>16</v>
      </c>
      <c r="R28" s="28">
        <v>1</v>
      </c>
      <c r="S28" s="28">
        <v>13</v>
      </c>
      <c r="T28" s="42">
        <v>2</v>
      </c>
      <c r="U28" s="42">
        <v>21</v>
      </c>
      <c r="V28" s="42">
        <v>1</v>
      </c>
      <c r="W28" s="42">
        <v>25</v>
      </c>
      <c r="X28" s="42"/>
      <c r="Y28" s="42"/>
      <c r="Z28" s="42"/>
      <c r="AA28" s="42"/>
      <c r="AB28" s="67">
        <v>2</v>
      </c>
      <c r="AC28" s="67">
        <v>21</v>
      </c>
      <c r="AD28" s="67">
        <v>5</v>
      </c>
      <c r="AE28" s="67">
        <v>14</v>
      </c>
      <c r="AF28" s="67">
        <v>8</v>
      </c>
      <c r="AG28" s="67">
        <v>11</v>
      </c>
      <c r="AH28" s="67">
        <v>2</v>
      </c>
      <c r="AI28" s="67">
        <v>13</v>
      </c>
      <c r="AJ28" s="68"/>
      <c r="AK28" s="68"/>
      <c r="AL28" s="68"/>
      <c r="AM28" s="68"/>
    </row>
    <row r="29" spans="1:39" ht="13">
      <c r="A29" s="18">
        <v>4</v>
      </c>
      <c r="B29" s="88" t="s">
        <v>68</v>
      </c>
      <c r="C29" s="6" t="s">
        <v>27</v>
      </c>
      <c r="D29" s="18">
        <f t="shared" si="2"/>
        <v>211</v>
      </c>
      <c r="E29" s="16"/>
      <c r="F29" s="17"/>
      <c r="G29" s="30"/>
      <c r="H29" s="35">
        <v>3</v>
      </c>
      <c r="I29" s="35">
        <v>17</v>
      </c>
      <c r="J29" s="35">
        <v>2</v>
      </c>
      <c r="K29" s="35">
        <v>21</v>
      </c>
      <c r="L29" s="26">
        <v>4</v>
      </c>
      <c r="M29" s="26">
        <v>15</v>
      </c>
      <c r="N29" s="26">
        <v>3</v>
      </c>
      <c r="O29" s="26">
        <v>17</v>
      </c>
      <c r="P29" s="26">
        <v>4</v>
      </c>
      <c r="Q29" s="26">
        <v>14</v>
      </c>
      <c r="R29" s="28">
        <v>2</v>
      </c>
      <c r="S29" s="28">
        <v>10</v>
      </c>
      <c r="T29" s="42">
        <v>5</v>
      </c>
      <c r="U29" s="42">
        <v>14</v>
      </c>
      <c r="V29" s="42">
        <v>5</v>
      </c>
      <c r="W29" s="42">
        <v>14</v>
      </c>
      <c r="X29" s="42">
        <v>4</v>
      </c>
      <c r="Y29" s="42">
        <v>13</v>
      </c>
      <c r="Z29" s="42">
        <v>1</v>
      </c>
      <c r="AA29" s="42">
        <v>14</v>
      </c>
      <c r="AB29" s="67">
        <v>5</v>
      </c>
      <c r="AC29" s="67">
        <v>14</v>
      </c>
      <c r="AD29" s="67">
        <v>3</v>
      </c>
      <c r="AE29" s="67">
        <v>17</v>
      </c>
      <c r="AF29" s="67">
        <v>4</v>
      </c>
      <c r="AG29" s="67">
        <v>15</v>
      </c>
      <c r="AH29" s="67">
        <v>1</v>
      </c>
      <c r="AI29" s="67">
        <v>16</v>
      </c>
      <c r="AJ29" s="68"/>
      <c r="AK29" s="68"/>
      <c r="AL29" s="68"/>
      <c r="AM29" s="68"/>
    </row>
    <row r="30" spans="1:39" ht="13">
      <c r="A30" s="18">
        <v>5</v>
      </c>
      <c r="B30" s="83" t="s">
        <v>70</v>
      </c>
      <c r="C30" s="18" t="s">
        <v>44</v>
      </c>
      <c r="D30" s="18">
        <f t="shared" si="2"/>
        <v>144</v>
      </c>
      <c r="E30" s="16"/>
      <c r="F30" s="17"/>
      <c r="G30" s="30"/>
      <c r="H30" s="35">
        <v>11</v>
      </c>
      <c r="I30" s="35">
        <v>8</v>
      </c>
      <c r="J30" s="35">
        <v>11</v>
      </c>
      <c r="K30" s="35">
        <v>8</v>
      </c>
      <c r="L30" s="26">
        <v>7</v>
      </c>
      <c r="M30" s="26">
        <v>12</v>
      </c>
      <c r="N30" s="26">
        <v>6</v>
      </c>
      <c r="O30" s="26">
        <v>13</v>
      </c>
      <c r="P30" s="26">
        <v>6</v>
      </c>
      <c r="Q30" s="26">
        <v>12</v>
      </c>
      <c r="R30" s="28"/>
      <c r="S30" s="28"/>
      <c r="T30" s="42">
        <v>10</v>
      </c>
      <c r="U30" s="42">
        <v>9</v>
      </c>
      <c r="V30" s="42">
        <v>7</v>
      </c>
      <c r="W30" s="42">
        <v>12</v>
      </c>
      <c r="X30" s="42">
        <v>6</v>
      </c>
      <c r="Y30" s="42">
        <v>11</v>
      </c>
      <c r="Z30" s="42">
        <v>2</v>
      </c>
      <c r="AA30" s="42">
        <v>11</v>
      </c>
      <c r="AB30" s="67">
        <v>6</v>
      </c>
      <c r="AC30" s="67">
        <v>13</v>
      </c>
      <c r="AD30" s="67">
        <v>8</v>
      </c>
      <c r="AE30" s="67">
        <v>11</v>
      </c>
      <c r="AF30" s="67">
        <v>5</v>
      </c>
      <c r="AG30" s="67">
        <v>14</v>
      </c>
      <c r="AH30" s="67">
        <v>3</v>
      </c>
      <c r="AI30" s="67">
        <v>10</v>
      </c>
      <c r="AJ30" s="68"/>
      <c r="AK30" s="68"/>
      <c r="AL30" s="68"/>
      <c r="AM30" s="68"/>
    </row>
    <row r="31" spans="1:39" ht="13">
      <c r="A31" s="18">
        <v>6</v>
      </c>
      <c r="B31" s="83" t="s">
        <v>65</v>
      </c>
      <c r="C31" s="18" t="s">
        <v>27</v>
      </c>
      <c r="D31" s="18">
        <f t="shared" si="2"/>
        <v>124</v>
      </c>
      <c r="E31" s="16"/>
      <c r="F31" s="17"/>
      <c r="G31" s="30"/>
      <c r="H31" s="35">
        <v>8</v>
      </c>
      <c r="I31" s="35">
        <v>11</v>
      </c>
      <c r="J31" s="35">
        <v>8</v>
      </c>
      <c r="K31" s="35">
        <v>11</v>
      </c>
      <c r="L31" s="26">
        <v>10</v>
      </c>
      <c r="M31" s="26">
        <v>9</v>
      </c>
      <c r="N31" s="26">
        <v>7</v>
      </c>
      <c r="O31" s="26">
        <v>12</v>
      </c>
      <c r="P31" s="26">
        <v>10</v>
      </c>
      <c r="Q31" s="26">
        <v>8</v>
      </c>
      <c r="R31" s="28">
        <v>3</v>
      </c>
      <c r="S31" s="28">
        <v>7</v>
      </c>
      <c r="T31" s="42">
        <v>6</v>
      </c>
      <c r="U31" s="42">
        <v>13</v>
      </c>
      <c r="V31" s="42">
        <v>10</v>
      </c>
      <c r="W31" s="42">
        <v>9</v>
      </c>
      <c r="X31" s="42">
        <v>8</v>
      </c>
      <c r="Y31" s="42">
        <v>9</v>
      </c>
      <c r="Z31" s="42">
        <v>4</v>
      </c>
      <c r="AA31" s="42">
        <v>6</v>
      </c>
      <c r="AB31" s="67">
        <v>7</v>
      </c>
      <c r="AC31" s="67">
        <v>12</v>
      </c>
      <c r="AD31" s="67">
        <v>10</v>
      </c>
      <c r="AE31" s="67">
        <v>9</v>
      </c>
      <c r="AF31" s="67"/>
      <c r="AG31" s="67"/>
      <c r="AH31" s="67">
        <v>4</v>
      </c>
      <c r="AI31" s="67">
        <v>8</v>
      </c>
      <c r="AJ31" s="68"/>
      <c r="AK31" s="68"/>
      <c r="AL31" s="68"/>
      <c r="AM31" s="68"/>
    </row>
    <row r="32" spans="1:39" ht="13">
      <c r="A32" s="18">
        <v>7</v>
      </c>
      <c r="B32" s="83" t="s">
        <v>71</v>
      </c>
      <c r="C32" s="18" t="s">
        <v>31</v>
      </c>
      <c r="D32" s="18">
        <f t="shared" si="2"/>
        <v>50</v>
      </c>
      <c r="E32" s="16"/>
      <c r="F32" s="17"/>
      <c r="G32" s="30"/>
      <c r="H32" s="35">
        <v>12</v>
      </c>
      <c r="I32" s="35">
        <v>7</v>
      </c>
      <c r="J32" s="35">
        <v>14</v>
      </c>
      <c r="K32" s="35">
        <v>5</v>
      </c>
      <c r="L32" s="26">
        <v>13</v>
      </c>
      <c r="M32" s="26">
        <v>6</v>
      </c>
      <c r="N32" s="26">
        <v>15</v>
      </c>
      <c r="O32" s="26">
        <v>4</v>
      </c>
      <c r="P32" s="26"/>
      <c r="Q32" s="26"/>
      <c r="R32" s="28"/>
      <c r="S32" s="28"/>
      <c r="T32" s="42">
        <v>11</v>
      </c>
      <c r="U32" s="42">
        <v>8</v>
      </c>
      <c r="V32" s="42">
        <v>18</v>
      </c>
      <c r="W32" s="42">
        <v>1</v>
      </c>
      <c r="X32" s="42"/>
      <c r="Y32" s="42"/>
      <c r="Z32" s="42"/>
      <c r="AA32" s="42"/>
      <c r="AB32" s="67">
        <v>13</v>
      </c>
      <c r="AC32" s="67">
        <v>6</v>
      </c>
      <c r="AD32" s="67">
        <v>13</v>
      </c>
      <c r="AE32" s="67">
        <v>6</v>
      </c>
      <c r="AF32" s="67">
        <v>14</v>
      </c>
      <c r="AG32" s="67">
        <v>5</v>
      </c>
      <c r="AH32" s="67">
        <v>10</v>
      </c>
      <c r="AI32" s="67">
        <v>2</v>
      </c>
      <c r="AJ32" s="68"/>
      <c r="AK32" s="68"/>
      <c r="AL32" s="68"/>
      <c r="AM32" s="68"/>
    </row>
    <row r="33" spans="1:39" ht="13">
      <c r="A33" s="18">
        <v>8</v>
      </c>
      <c r="B33" s="83" t="s">
        <v>255</v>
      </c>
      <c r="C33" s="18" t="s">
        <v>43</v>
      </c>
      <c r="D33" s="18">
        <f t="shared" si="2"/>
        <v>20</v>
      </c>
      <c r="E33" s="16"/>
      <c r="F33" s="17"/>
      <c r="G33" s="30"/>
      <c r="H33" s="35"/>
      <c r="I33" s="35"/>
      <c r="J33" s="35"/>
      <c r="K33" s="35"/>
      <c r="L33" s="26">
        <v>17</v>
      </c>
      <c r="M33" s="26">
        <v>2</v>
      </c>
      <c r="N33" s="26">
        <v>16</v>
      </c>
      <c r="O33" s="26">
        <v>3</v>
      </c>
      <c r="P33" s="26">
        <v>16</v>
      </c>
      <c r="Q33" s="26">
        <v>2</v>
      </c>
      <c r="R33" s="28"/>
      <c r="S33" s="28"/>
      <c r="T33" s="42">
        <v>17</v>
      </c>
      <c r="U33" s="42">
        <v>2</v>
      </c>
      <c r="V33" s="42">
        <v>16</v>
      </c>
      <c r="W33" s="42">
        <v>3</v>
      </c>
      <c r="X33" s="42"/>
      <c r="Y33" s="42"/>
      <c r="Z33" s="42"/>
      <c r="AA33" s="42"/>
      <c r="AB33" s="67">
        <v>16</v>
      </c>
      <c r="AC33" s="67">
        <v>3</v>
      </c>
      <c r="AD33" s="67">
        <v>17</v>
      </c>
      <c r="AE33" s="67">
        <v>2</v>
      </c>
      <c r="AF33" s="67">
        <v>16</v>
      </c>
      <c r="AG33" s="67">
        <v>3</v>
      </c>
      <c r="AH33" s="67"/>
      <c r="AI33" s="67"/>
      <c r="AJ33" s="68"/>
      <c r="AK33" s="68"/>
      <c r="AL33" s="68"/>
      <c r="AM33" s="68"/>
    </row>
    <row r="34" spans="1:39" ht="13">
      <c r="A34" s="18">
        <v>9</v>
      </c>
      <c r="B34" s="83" t="s">
        <v>345</v>
      </c>
      <c r="C34" s="18" t="s">
        <v>12</v>
      </c>
      <c r="D34" s="18">
        <f t="shared" si="2"/>
        <v>1</v>
      </c>
      <c r="E34" s="16"/>
      <c r="F34" s="17"/>
      <c r="G34" s="30"/>
      <c r="H34" s="35"/>
      <c r="I34" s="35"/>
      <c r="J34" s="35"/>
      <c r="K34" s="35"/>
      <c r="L34" s="26"/>
      <c r="M34" s="26"/>
      <c r="N34" s="26"/>
      <c r="O34" s="26"/>
      <c r="P34" s="26"/>
      <c r="Q34" s="26"/>
      <c r="R34" s="28"/>
      <c r="S34" s="28"/>
      <c r="T34" s="42"/>
      <c r="U34" s="42"/>
      <c r="V34" s="42"/>
      <c r="W34" s="42"/>
      <c r="X34" s="42"/>
      <c r="Y34" s="42"/>
      <c r="Z34" s="42">
        <v>9</v>
      </c>
      <c r="AA34" s="42">
        <v>1</v>
      </c>
      <c r="AB34" s="67"/>
      <c r="AC34" s="67"/>
      <c r="AD34" s="67"/>
      <c r="AE34" s="67"/>
      <c r="AF34" s="67"/>
      <c r="AG34" s="67"/>
      <c r="AH34" s="67"/>
      <c r="AI34" s="67"/>
      <c r="AJ34" s="68"/>
      <c r="AK34" s="68"/>
      <c r="AL34" s="68"/>
      <c r="AM34" s="68"/>
    </row>
    <row r="35" spans="1:39" ht="13">
      <c r="A35" s="18"/>
      <c r="B35" s="21"/>
      <c r="C35" s="18"/>
      <c r="D35" s="18"/>
      <c r="E35" s="16"/>
      <c r="F35" s="17"/>
      <c r="G35" s="30"/>
      <c r="H35" s="55"/>
      <c r="I35" s="55"/>
      <c r="J35" s="55"/>
      <c r="K35" s="55"/>
      <c r="L35" s="18"/>
      <c r="M35" s="18"/>
      <c r="N35" s="18"/>
      <c r="O35" s="18"/>
      <c r="P35" s="18"/>
      <c r="Q35" s="18"/>
      <c r="R35" s="24"/>
      <c r="S35" s="24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</row>
  </sheetData>
  <sheetProtection selectLockedCells="1" selectUnlockedCells="1"/>
  <sortState ref="A5:AM19">
    <sortCondition descending="1" ref="E5:E19"/>
  </sortState>
  <mergeCells count="12">
    <mergeCell ref="E23:G23"/>
    <mergeCell ref="E2:G2"/>
    <mergeCell ref="L2:S2"/>
    <mergeCell ref="T2:AA2"/>
    <mergeCell ref="AB2:AI2"/>
    <mergeCell ref="AJ2:AM2"/>
    <mergeCell ref="H2:K2"/>
    <mergeCell ref="L23:S23"/>
    <mergeCell ref="T23:AA23"/>
    <mergeCell ref="AB23:AI23"/>
    <mergeCell ref="AJ23:AM23"/>
    <mergeCell ref="H23:K23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9" tint="-0.249977111117893"/>
  </sheetPr>
  <dimension ref="A1:AG71"/>
  <sheetViews>
    <sheetView topLeftCell="A30" workbookViewId="0">
      <pane xSplit="3" topLeftCell="D1" activePane="topRight" state="frozen"/>
      <selection pane="topRight" activeCell="B31" sqref="B31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7" width="4.6328125" style="1" customWidth="1"/>
    <col min="8" max="8" width="7.6328125" customWidth="1"/>
    <col min="9" max="9" width="3.6328125" customWidth="1"/>
    <col min="10" max="10" width="8.1796875" customWidth="1"/>
    <col min="11" max="11" width="3.6328125" customWidth="1"/>
    <col min="12" max="12" width="7.6328125" customWidth="1"/>
    <col min="13" max="13" width="3.6328125" customWidth="1"/>
    <col min="14" max="14" width="7.6328125" customWidth="1"/>
    <col min="15" max="15" width="3.6328125" customWidth="1"/>
    <col min="16" max="16" width="7.6328125" customWidth="1"/>
    <col min="17" max="17" width="3.6328125" customWidth="1"/>
    <col min="18" max="18" width="7.6328125" style="1" customWidth="1"/>
    <col min="19" max="19" width="3.6328125" style="1" customWidth="1"/>
    <col min="20" max="20" width="7.90625" style="1" customWidth="1"/>
    <col min="21" max="21" width="4.54296875" style="1" customWidth="1"/>
    <col min="22" max="22" width="7.6328125" style="1" customWidth="1"/>
    <col min="23" max="23" width="3.6328125" style="1" customWidth="1"/>
    <col min="24" max="24" width="8.08984375" style="1" customWidth="1"/>
    <col min="25" max="25" width="3.6328125" style="2" customWidth="1"/>
    <col min="26" max="26" width="7.6328125" style="1" customWidth="1"/>
    <col min="27" max="27" width="3.6328125" style="1" customWidth="1"/>
    <col min="28" max="28" width="7.6328125" style="1" customWidth="1"/>
    <col min="29" max="29" width="3.6328125" style="1" customWidth="1"/>
    <col min="30" max="30" width="9" style="1" customWidth="1"/>
    <col min="31" max="31" width="3.6328125" style="1" customWidth="1"/>
    <col min="32" max="32" width="7.6328125" style="1" customWidth="1"/>
    <col min="33" max="33" width="3.6328125" style="1" customWidth="1"/>
    <col min="34" max="16384" width="9.1796875" style="1"/>
  </cols>
  <sheetData>
    <row r="1" spans="1:33" ht="13" thickBot="1"/>
    <row r="2" spans="1:33" s="5" customFormat="1" ht="13.5" thickBot="1">
      <c r="A2" s="3"/>
      <c r="B2" s="22" t="s">
        <v>304</v>
      </c>
      <c r="C2" s="4"/>
      <c r="D2" s="129" t="s">
        <v>423</v>
      </c>
      <c r="E2" s="163" t="s">
        <v>442</v>
      </c>
      <c r="F2" s="164"/>
      <c r="G2" s="165"/>
      <c r="H2" s="173" t="s">
        <v>307</v>
      </c>
      <c r="I2" s="167"/>
      <c r="J2" s="167"/>
      <c r="K2" s="177"/>
      <c r="L2" s="178" t="s">
        <v>182</v>
      </c>
      <c r="M2" s="178"/>
      <c r="N2" s="178"/>
      <c r="O2" s="178"/>
      <c r="P2" s="178"/>
      <c r="Q2" s="178"/>
      <c r="R2" s="178" t="s">
        <v>181</v>
      </c>
      <c r="S2" s="175"/>
      <c r="T2" s="175"/>
      <c r="U2" s="175"/>
      <c r="V2" s="175"/>
      <c r="W2" s="175"/>
      <c r="X2" s="169" t="s">
        <v>90</v>
      </c>
      <c r="Y2" s="169"/>
      <c r="Z2" s="169"/>
      <c r="AA2" s="169"/>
      <c r="AB2" s="169"/>
      <c r="AC2" s="169"/>
      <c r="AD2" s="170" t="s">
        <v>143</v>
      </c>
      <c r="AE2" s="171"/>
      <c r="AF2" s="171"/>
      <c r="AG2" s="172"/>
    </row>
    <row r="3" spans="1:33" ht="13">
      <c r="A3" s="6"/>
      <c r="B3" s="91"/>
      <c r="C3" s="7"/>
      <c r="D3" s="8" t="s">
        <v>0</v>
      </c>
      <c r="E3" s="8" t="s">
        <v>0</v>
      </c>
      <c r="F3" s="9" t="s">
        <v>1</v>
      </c>
      <c r="G3" s="9" t="s">
        <v>2</v>
      </c>
      <c r="H3" s="32" t="s">
        <v>3</v>
      </c>
      <c r="I3" s="33"/>
      <c r="J3" s="34" t="s">
        <v>3</v>
      </c>
      <c r="K3" s="33"/>
      <c r="L3" s="36" t="s">
        <v>3</v>
      </c>
      <c r="M3" s="37"/>
      <c r="N3" s="37" t="s">
        <v>3</v>
      </c>
      <c r="O3" s="37"/>
      <c r="P3" s="38" t="s">
        <v>3</v>
      </c>
      <c r="Q3" s="38"/>
      <c r="R3" s="39" t="s">
        <v>3</v>
      </c>
      <c r="S3" s="39"/>
      <c r="T3" s="39" t="s">
        <v>3</v>
      </c>
      <c r="U3" s="41"/>
      <c r="V3" s="39" t="s">
        <v>3</v>
      </c>
      <c r="W3" s="41"/>
      <c r="X3" s="57" t="s">
        <v>3</v>
      </c>
      <c r="Y3" s="58"/>
      <c r="Z3" s="57" t="s">
        <v>3</v>
      </c>
      <c r="AA3" s="57"/>
      <c r="AB3" s="57" t="s">
        <v>3</v>
      </c>
      <c r="AC3" s="59"/>
      <c r="AD3" s="62" t="s">
        <v>3</v>
      </c>
      <c r="AE3" s="63"/>
      <c r="AF3" s="63" t="s">
        <v>3</v>
      </c>
      <c r="AG3" s="64"/>
    </row>
    <row r="4" spans="1:33" s="15" customFormat="1" ht="12" customHeight="1">
      <c r="A4" s="54"/>
      <c r="B4" s="13" t="s">
        <v>60</v>
      </c>
      <c r="C4" s="12" t="s">
        <v>4</v>
      </c>
      <c r="D4" s="13" t="s">
        <v>5</v>
      </c>
      <c r="E4" s="13" t="s">
        <v>5</v>
      </c>
      <c r="F4" s="14" t="s">
        <v>5</v>
      </c>
      <c r="G4" s="14" t="s">
        <v>5</v>
      </c>
      <c r="H4" s="43" t="s">
        <v>141</v>
      </c>
      <c r="I4" s="44" t="s">
        <v>5</v>
      </c>
      <c r="J4" s="43" t="s">
        <v>231</v>
      </c>
      <c r="K4" s="44" t="s">
        <v>5</v>
      </c>
      <c r="L4" s="46" t="s">
        <v>8</v>
      </c>
      <c r="M4" s="45" t="s">
        <v>5</v>
      </c>
      <c r="N4" s="46" t="s">
        <v>10</v>
      </c>
      <c r="O4" s="47" t="s">
        <v>5</v>
      </c>
      <c r="P4" s="48" t="s">
        <v>9</v>
      </c>
      <c r="Q4" s="49" t="s">
        <v>5</v>
      </c>
      <c r="R4" s="50" t="s">
        <v>8</v>
      </c>
      <c r="S4" s="51" t="s">
        <v>5</v>
      </c>
      <c r="T4" s="50" t="s">
        <v>353</v>
      </c>
      <c r="U4" s="51" t="s">
        <v>5</v>
      </c>
      <c r="V4" s="50" t="s">
        <v>9</v>
      </c>
      <c r="W4" s="51" t="s">
        <v>5</v>
      </c>
      <c r="X4" s="60" t="s">
        <v>8</v>
      </c>
      <c r="Y4" s="61" t="s">
        <v>5</v>
      </c>
      <c r="Z4" s="60" t="s">
        <v>10</v>
      </c>
      <c r="AA4" s="61" t="s">
        <v>5</v>
      </c>
      <c r="AB4" s="60" t="s">
        <v>9</v>
      </c>
      <c r="AC4" s="61" t="s">
        <v>5</v>
      </c>
      <c r="AD4" s="65" t="s">
        <v>6</v>
      </c>
      <c r="AE4" s="66" t="s">
        <v>5</v>
      </c>
      <c r="AF4" s="65" t="s">
        <v>7</v>
      </c>
      <c r="AG4" s="66" t="s">
        <v>5</v>
      </c>
    </row>
    <row r="5" spans="1:33" ht="13">
      <c r="A5" s="92">
        <v>1</v>
      </c>
      <c r="B5" s="92" t="s">
        <v>368</v>
      </c>
      <c r="C5" s="20" t="s">
        <v>55</v>
      </c>
      <c r="D5" s="24">
        <f t="shared" ref="D5:D28" si="0">SUM(I5+K5+M5+O5+Q5+S5+U5+W5+Y5+AA5+AC5+AE5+AG5)</f>
        <v>235</v>
      </c>
      <c r="E5" s="19"/>
      <c r="F5" s="75"/>
      <c r="G5" s="76"/>
      <c r="H5" s="35">
        <v>1</v>
      </c>
      <c r="I5" s="35">
        <v>25</v>
      </c>
      <c r="J5" s="35">
        <v>1</v>
      </c>
      <c r="K5" s="35">
        <v>25</v>
      </c>
      <c r="L5" s="26">
        <v>1</v>
      </c>
      <c r="M5" s="26">
        <v>25</v>
      </c>
      <c r="N5" s="26">
        <v>1</v>
      </c>
      <c r="O5" s="27">
        <v>25</v>
      </c>
      <c r="P5" s="28">
        <v>2</v>
      </c>
      <c r="Q5" s="28">
        <v>13</v>
      </c>
      <c r="R5" s="42">
        <v>1</v>
      </c>
      <c r="S5" s="42">
        <v>25</v>
      </c>
      <c r="T5" s="42">
        <v>1</v>
      </c>
      <c r="U5" s="42">
        <v>25</v>
      </c>
      <c r="V5" s="42">
        <v>6</v>
      </c>
      <c r="W5" s="42">
        <v>6</v>
      </c>
      <c r="X5" s="67">
        <v>1</v>
      </c>
      <c r="Y5" s="67">
        <v>25</v>
      </c>
      <c r="Z5" s="67">
        <v>1</v>
      </c>
      <c r="AA5" s="67">
        <v>25</v>
      </c>
      <c r="AB5" s="67">
        <v>1</v>
      </c>
      <c r="AC5" s="67">
        <v>16</v>
      </c>
      <c r="AD5" s="68"/>
      <c r="AE5" s="68"/>
      <c r="AF5" s="68"/>
      <c r="AG5" s="68"/>
    </row>
    <row r="6" spans="1:33" ht="13">
      <c r="A6" s="92">
        <v>2</v>
      </c>
      <c r="B6" s="92" t="s">
        <v>369</v>
      </c>
      <c r="C6" s="20" t="s">
        <v>99</v>
      </c>
      <c r="D6" s="24">
        <f t="shared" si="0"/>
        <v>193</v>
      </c>
      <c r="E6" s="19"/>
      <c r="F6" s="75"/>
      <c r="G6" s="76"/>
      <c r="H6" s="35">
        <v>2</v>
      </c>
      <c r="I6" s="35">
        <v>21</v>
      </c>
      <c r="J6" s="35">
        <v>2</v>
      </c>
      <c r="K6" s="35">
        <v>21</v>
      </c>
      <c r="L6" s="26">
        <v>3</v>
      </c>
      <c r="M6" s="26">
        <v>17</v>
      </c>
      <c r="N6" s="26">
        <v>2</v>
      </c>
      <c r="O6" s="27">
        <v>21</v>
      </c>
      <c r="P6" s="28">
        <v>2</v>
      </c>
      <c r="Q6" s="28">
        <v>13</v>
      </c>
      <c r="R6" s="42">
        <v>2</v>
      </c>
      <c r="S6" s="42">
        <v>21</v>
      </c>
      <c r="T6" s="42">
        <v>2</v>
      </c>
      <c r="U6" s="42">
        <v>21</v>
      </c>
      <c r="V6" s="42">
        <v>6</v>
      </c>
      <c r="W6" s="42">
        <v>6</v>
      </c>
      <c r="X6" s="67">
        <v>2</v>
      </c>
      <c r="Y6" s="67">
        <v>21</v>
      </c>
      <c r="Z6" s="67">
        <v>4</v>
      </c>
      <c r="AA6" s="67">
        <v>15</v>
      </c>
      <c r="AB6" s="67">
        <v>1</v>
      </c>
      <c r="AC6" s="67">
        <v>16</v>
      </c>
      <c r="AD6" s="68"/>
      <c r="AE6" s="68"/>
      <c r="AF6" s="68"/>
      <c r="AG6" s="68"/>
    </row>
    <row r="7" spans="1:33" ht="13">
      <c r="A7" s="92">
        <v>3</v>
      </c>
      <c r="B7" s="92" t="s">
        <v>371</v>
      </c>
      <c r="C7" s="20" t="s">
        <v>44</v>
      </c>
      <c r="D7" s="24">
        <f t="shared" si="0"/>
        <v>129</v>
      </c>
      <c r="E7" s="19"/>
      <c r="F7" s="75"/>
      <c r="G7" s="76"/>
      <c r="H7" s="35">
        <v>4</v>
      </c>
      <c r="I7" s="35">
        <v>15</v>
      </c>
      <c r="J7" s="35">
        <v>4</v>
      </c>
      <c r="K7" s="35">
        <v>15</v>
      </c>
      <c r="L7" s="26">
        <v>4</v>
      </c>
      <c r="M7" s="26">
        <v>15</v>
      </c>
      <c r="N7" s="26">
        <v>3</v>
      </c>
      <c r="O7" s="27">
        <v>17</v>
      </c>
      <c r="P7" s="28"/>
      <c r="Q7" s="28"/>
      <c r="R7" s="42">
        <v>4</v>
      </c>
      <c r="S7" s="42">
        <v>15</v>
      </c>
      <c r="T7" s="42">
        <v>4</v>
      </c>
      <c r="U7" s="42">
        <v>15</v>
      </c>
      <c r="V7" s="42">
        <v>9</v>
      </c>
      <c r="W7" s="42">
        <v>3</v>
      </c>
      <c r="X7" s="67">
        <v>6</v>
      </c>
      <c r="Y7" s="67">
        <v>13</v>
      </c>
      <c r="Z7" s="67">
        <v>2</v>
      </c>
      <c r="AA7" s="67">
        <v>21</v>
      </c>
      <c r="AB7" s="67"/>
      <c r="AC7" s="67"/>
      <c r="AD7" s="68"/>
      <c r="AE7" s="68"/>
      <c r="AF7" s="68"/>
      <c r="AG7" s="68"/>
    </row>
    <row r="8" spans="1:33" ht="13">
      <c r="A8" s="92">
        <v>4</v>
      </c>
      <c r="B8" s="92" t="s">
        <v>374</v>
      </c>
      <c r="C8" s="20" t="s">
        <v>15</v>
      </c>
      <c r="D8" s="24">
        <f t="shared" si="0"/>
        <v>127</v>
      </c>
      <c r="E8" s="19"/>
      <c r="F8" s="75"/>
      <c r="G8" s="76"/>
      <c r="H8" s="35">
        <v>7</v>
      </c>
      <c r="I8" s="35">
        <v>12</v>
      </c>
      <c r="J8" s="35">
        <v>6</v>
      </c>
      <c r="K8" s="35">
        <v>13</v>
      </c>
      <c r="L8" s="26">
        <v>2</v>
      </c>
      <c r="M8" s="26">
        <v>21</v>
      </c>
      <c r="N8" s="26">
        <v>4</v>
      </c>
      <c r="O8" s="27">
        <v>15</v>
      </c>
      <c r="P8" s="28"/>
      <c r="Q8" s="28"/>
      <c r="R8" s="42">
        <v>3</v>
      </c>
      <c r="S8" s="42">
        <v>17</v>
      </c>
      <c r="T8" s="42">
        <v>3</v>
      </c>
      <c r="U8" s="42">
        <v>17</v>
      </c>
      <c r="V8" s="42">
        <v>9</v>
      </c>
      <c r="W8" s="42">
        <v>3</v>
      </c>
      <c r="X8" s="67">
        <v>3</v>
      </c>
      <c r="Y8" s="67">
        <v>17</v>
      </c>
      <c r="Z8" s="67">
        <v>7</v>
      </c>
      <c r="AA8" s="67">
        <v>12</v>
      </c>
      <c r="AB8" s="67"/>
      <c r="AC8" s="67"/>
      <c r="AD8" s="68"/>
      <c r="AE8" s="68"/>
      <c r="AF8" s="68"/>
      <c r="AG8" s="68"/>
    </row>
    <row r="9" spans="1:33" ht="13">
      <c r="A9" s="92">
        <v>5</v>
      </c>
      <c r="B9" s="92" t="s">
        <v>370</v>
      </c>
      <c r="C9" s="20" t="s">
        <v>105</v>
      </c>
      <c r="D9" s="24">
        <f t="shared" si="0"/>
        <v>115</v>
      </c>
      <c r="E9" s="19"/>
      <c r="F9" s="75"/>
      <c r="G9" s="76"/>
      <c r="H9" s="35">
        <v>3</v>
      </c>
      <c r="I9" s="35">
        <v>17</v>
      </c>
      <c r="J9" s="35">
        <v>3</v>
      </c>
      <c r="K9" s="35">
        <v>17</v>
      </c>
      <c r="L9" s="26">
        <v>6</v>
      </c>
      <c r="M9" s="26">
        <v>13</v>
      </c>
      <c r="N9" s="26">
        <v>1</v>
      </c>
      <c r="O9" s="27">
        <v>13</v>
      </c>
      <c r="P9" s="28">
        <v>10</v>
      </c>
      <c r="Q9" s="28">
        <v>2</v>
      </c>
      <c r="R9" s="42">
        <v>7</v>
      </c>
      <c r="S9" s="42">
        <v>12</v>
      </c>
      <c r="T9" s="42">
        <v>7</v>
      </c>
      <c r="U9" s="42">
        <v>12</v>
      </c>
      <c r="V9" s="42"/>
      <c r="W9" s="42"/>
      <c r="X9" s="67">
        <v>4</v>
      </c>
      <c r="Y9" s="67">
        <v>15</v>
      </c>
      <c r="Z9" s="67">
        <v>5</v>
      </c>
      <c r="AA9" s="67">
        <v>14</v>
      </c>
      <c r="AB9" s="67"/>
      <c r="AC9" s="67"/>
      <c r="AD9" s="68"/>
      <c r="AE9" s="68"/>
      <c r="AF9" s="68"/>
      <c r="AG9" s="68"/>
    </row>
    <row r="10" spans="1:33" ht="13">
      <c r="A10" s="92">
        <v>6</v>
      </c>
      <c r="B10" s="92" t="s">
        <v>373</v>
      </c>
      <c r="C10" s="20" t="s">
        <v>13</v>
      </c>
      <c r="D10" s="24">
        <f t="shared" si="0"/>
        <v>105</v>
      </c>
      <c r="E10" s="19"/>
      <c r="F10" s="75"/>
      <c r="G10" s="76"/>
      <c r="H10" s="35">
        <v>5</v>
      </c>
      <c r="I10" s="35">
        <v>14</v>
      </c>
      <c r="J10" s="35">
        <v>7</v>
      </c>
      <c r="K10" s="35">
        <v>12</v>
      </c>
      <c r="L10" s="26">
        <v>5</v>
      </c>
      <c r="M10" s="26">
        <v>14</v>
      </c>
      <c r="N10" s="26">
        <v>5</v>
      </c>
      <c r="O10" s="27">
        <v>14</v>
      </c>
      <c r="P10" s="28">
        <v>10</v>
      </c>
      <c r="Q10" s="28">
        <v>2</v>
      </c>
      <c r="R10" s="42">
        <v>6</v>
      </c>
      <c r="S10" s="42">
        <v>13</v>
      </c>
      <c r="T10" s="42">
        <v>5</v>
      </c>
      <c r="U10" s="42">
        <v>14</v>
      </c>
      <c r="V10" s="42"/>
      <c r="W10" s="42"/>
      <c r="X10" s="67">
        <v>8</v>
      </c>
      <c r="Y10" s="67">
        <v>11</v>
      </c>
      <c r="Z10" s="67">
        <v>8</v>
      </c>
      <c r="AA10" s="67">
        <v>11</v>
      </c>
      <c r="AB10" s="67"/>
      <c r="AC10" s="67"/>
      <c r="AD10" s="68"/>
      <c r="AE10" s="68"/>
      <c r="AF10" s="68"/>
      <c r="AG10" s="68"/>
    </row>
    <row r="11" spans="1:33" ht="13">
      <c r="A11" s="92">
        <v>7</v>
      </c>
      <c r="B11" s="92" t="s">
        <v>372</v>
      </c>
      <c r="C11" s="20" t="s">
        <v>29</v>
      </c>
      <c r="D11" s="24">
        <f t="shared" si="0"/>
        <v>100</v>
      </c>
      <c r="E11" s="19"/>
      <c r="F11" s="75"/>
      <c r="G11" s="76"/>
      <c r="H11" s="35">
        <v>6</v>
      </c>
      <c r="I11" s="35">
        <v>13</v>
      </c>
      <c r="J11" s="35">
        <v>5</v>
      </c>
      <c r="K11" s="35">
        <v>14</v>
      </c>
      <c r="L11" s="26">
        <v>7</v>
      </c>
      <c r="M11" s="26">
        <v>12</v>
      </c>
      <c r="N11" s="26">
        <v>7</v>
      </c>
      <c r="O11" s="27">
        <v>12</v>
      </c>
      <c r="P11" s="28"/>
      <c r="Q11" s="28"/>
      <c r="R11" s="42">
        <v>5</v>
      </c>
      <c r="S11" s="42">
        <v>14</v>
      </c>
      <c r="T11" s="42">
        <v>6</v>
      </c>
      <c r="U11" s="42">
        <v>13</v>
      </c>
      <c r="V11" s="42"/>
      <c r="W11" s="42"/>
      <c r="X11" s="67">
        <v>14</v>
      </c>
      <c r="Y11" s="67">
        <v>5</v>
      </c>
      <c r="Z11" s="67">
        <v>3</v>
      </c>
      <c r="AA11" s="67">
        <v>17</v>
      </c>
      <c r="AB11" s="67"/>
      <c r="AC11" s="67"/>
      <c r="AD11" s="68"/>
      <c r="AE11" s="68"/>
      <c r="AF11" s="68"/>
      <c r="AG11" s="68"/>
    </row>
    <row r="12" spans="1:33" ht="13">
      <c r="A12" s="92">
        <v>8</v>
      </c>
      <c r="B12" s="92" t="s">
        <v>378</v>
      </c>
      <c r="C12" s="20" t="s">
        <v>131</v>
      </c>
      <c r="D12" s="24">
        <f t="shared" si="0"/>
        <v>86</v>
      </c>
      <c r="E12" s="19"/>
      <c r="F12" s="75"/>
      <c r="G12" s="76"/>
      <c r="H12" s="35">
        <v>11</v>
      </c>
      <c r="I12" s="35">
        <v>8</v>
      </c>
      <c r="J12" s="35">
        <v>11</v>
      </c>
      <c r="K12" s="35">
        <v>8</v>
      </c>
      <c r="L12" s="26">
        <v>8</v>
      </c>
      <c r="M12" s="26">
        <v>11</v>
      </c>
      <c r="N12" s="26">
        <v>8</v>
      </c>
      <c r="O12" s="27">
        <v>11</v>
      </c>
      <c r="P12" s="28"/>
      <c r="Q12" s="28"/>
      <c r="R12" s="42">
        <v>8</v>
      </c>
      <c r="S12" s="42">
        <v>11</v>
      </c>
      <c r="T12" s="42">
        <v>9</v>
      </c>
      <c r="U12" s="42">
        <v>10</v>
      </c>
      <c r="V12" s="42"/>
      <c r="W12" s="42"/>
      <c r="X12" s="67">
        <v>5</v>
      </c>
      <c r="Y12" s="67">
        <v>14</v>
      </c>
      <c r="Z12" s="67">
        <v>6</v>
      </c>
      <c r="AA12" s="67">
        <v>13</v>
      </c>
      <c r="AB12" s="67"/>
      <c r="AC12" s="67"/>
      <c r="AD12" s="68"/>
      <c r="AE12" s="68"/>
      <c r="AF12" s="68"/>
      <c r="AG12" s="68"/>
    </row>
    <row r="13" spans="1:33" ht="13">
      <c r="A13" s="92">
        <v>9</v>
      </c>
      <c r="B13" s="92" t="s">
        <v>376</v>
      </c>
      <c r="C13" s="20" t="s">
        <v>16</v>
      </c>
      <c r="D13" s="24">
        <f t="shared" si="0"/>
        <v>80</v>
      </c>
      <c r="E13" s="19"/>
      <c r="F13" s="75"/>
      <c r="G13" s="76"/>
      <c r="H13" s="35">
        <v>9</v>
      </c>
      <c r="I13" s="35">
        <v>10</v>
      </c>
      <c r="J13" s="35">
        <v>8</v>
      </c>
      <c r="K13" s="35">
        <v>11</v>
      </c>
      <c r="L13" s="26">
        <v>9</v>
      </c>
      <c r="M13" s="26">
        <v>10</v>
      </c>
      <c r="N13" s="26">
        <v>9</v>
      </c>
      <c r="O13" s="27">
        <v>10</v>
      </c>
      <c r="P13" s="28"/>
      <c r="Q13" s="28"/>
      <c r="R13" s="42">
        <v>10</v>
      </c>
      <c r="S13" s="42">
        <v>9</v>
      </c>
      <c r="T13" s="42">
        <v>8</v>
      </c>
      <c r="U13" s="42">
        <v>11</v>
      </c>
      <c r="V13" s="42"/>
      <c r="W13" s="42"/>
      <c r="X13" s="67">
        <v>10</v>
      </c>
      <c r="Y13" s="67">
        <v>9</v>
      </c>
      <c r="Z13" s="67">
        <v>9</v>
      </c>
      <c r="AA13" s="67">
        <v>10</v>
      </c>
      <c r="AB13" s="67"/>
      <c r="AC13" s="67"/>
      <c r="AD13" s="68"/>
      <c r="AE13" s="68"/>
      <c r="AF13" s="68"/>
      <c r="AG13" s="68"/>
    </row>
    <row r="14" spans="1:33" ht="13">
      <c r="A14" s="92">
        <v>10</v>
      </c>
      <c r="B14" s="92" t="s">
        <v>377</v>
      </c>
      <c r="C14" s="20" t="s">
        <v>11</v>
      </c>
      <c r="D14" s="24">
        <f t="shared" si="0"/>
        <v>55</v>
      </c>
      <c r="E14" s="19"/>
      <c r="F14" s="75"/>
      <c r="G14" s="76"/>
      <c r="H14" s="35">
        <v>10</v>
      </c>
      <c r="I14" s="35">
        <v>9</v>
      </c>
      <c r="J14" s="35">
        <v>9</v>
      </c>
      <c r="K14" s="35">
        <v>10</v>
      </c>
      <c r="L14" s="26">
        <v>12</v>
      </c>
      <c r="M14" s="26">
        <v>7</v>
      </c>
      <c r="N14" s="26">
        <v>12</v>
      </c>
      <c r="O14" s="27">
        <v>7</v>
      </c>
      <c r="P14" s="28"/>
      <c r="Q14" s="28"/>
      <c r="R14" s="42">
        <v>9</v>
      </c>
      <c r="S14" s="42">
        <v>10</v>
      </c>
      <c r="T14" s="42">
        <v>11</v>
      </c>
      <c r="U14" s="42">
        <v>8</v>
      </c>
      <c r="V14" s="42"/>
      <c r="W14" s="42"/>
      <c r="X14" s="67"/>
      <c r="Y14" s="67"/>
      <c r="Z14" s="67">
        <v>15</v>
      </c>
      <c r="AA14" s="67">
        <v>4</v>
      </c>
      <c r="AB14" s="67"/>
      <c r="AC14" s="67"/>
      <c r="AD14" s="68"/>
      <c r="AE14" s="68"/>
      <c r="AF14" s="68"/>
      <c r="AG14" s="68"/>
    </row>
    <row r="15" spans="1:33" ht="13">
      <c r="A15" s="92">
        <v>11</v>
      </c>
      <c r="B15" s="92" t="s">
        <v>380</v>
      </c>
      <c r="C15" s="20" t="s">
        <v>131</v>
      </c>
      <c r="D15" s="24">
        <f t="shared" si="0"/>
        <v>53</v>
      </c>
      <c r="E15" s="19"/>
      <c r="F15" s="75"/>
      <c r="G15" s="76"/>
      <c r="H15" s="35">
        <v>13</v>
      </c>
      <c r="I15" s="35">
        <v>6</v>
      </c>
      <c r="J15" s="35">
        <v>10</v>
      </c>
      <c r="K15" s="35">
        <v>9</v>
      </c>
      <c r="L15" s="26">
        <v>10</v>
      </c>
      <c r="M15" s="26">
        <v>9</v>
      </c>
      <c r="N15" s="26">
        <v>13</v>
      </c>
      <c r="O15" s="27">
        <v>6</v>
      </c>
      <c r="P15" s="28"/>
      <c r="Q15" s="28"/>
      <c r="R15" s="42">
        <v>11</v>
      </c>
      <c r="S15" s="42">
        <v>8</v>
      </c>
      <c r="T15" s="42">
        <v>13</v>
      </c>
      <c r="U15" s="42">
        <v>6</v>
      </c>
      <c r="V15" s="42"/>
      <c r="W15" s="42"/>
      <c r="X15" s="67">
        <v>17</v>
      </c>
      <c r="Y15" s="67">
        <v>2</v>
      </c>
      <c r="Z15" s="67">
        <v>12</v>
      </c>
      <c r="AA15" s="67">
        <v>7</v>
      </c>
      <c r="AB15" s="67"/>
      <c r="AC15" s="67"/>
      <c r="AD15" s="68"/>
      <c r="AE15" s="68"/>
      <c r="AF15" s="68"/>
      <c r="AG15" s="68"/>
    </row>
    <row r="16" spans="1:33" ht="13">
      <c r="A16" s="92">
        <v>12</v>
      </c>
      <c r="B16" s="92" t="s">
        <v>382</v>
      </c>
      <c r="C16" s="20" t="s">
        <v>50</v>
      </c>
      <c r="D16" s="24">
        <f t="shared" si="0"/>
        <v>47</v>
      </c>
      <c r="E16" s="19"/>
      <c r="F16" s="75"/>
      <c r="G16" s="76"/>
      <c r="H16" s="35">
        <v>15</v>
      </c>
      <c r="I16" s="35">
        <v>4</v>
      </c>
      <c r="J16" s="35">
        <v>15</v>
      </c>
      <c r="K16" s="35">
        <v>4</v>
      </c>
      <c r="L16" s="26">
        <v>14</v>
      </c>
      <c r="M16" s="26">
        <v>5</v>
      </c>
      <c r="N16" s="26"/>
      <c r="O16" s="27"/>
      <c r="P16" s="28"/>
      <c r="Q16" s="28"/>
      <c r="R16" s="42">
        <v>12</v>
      </c>
      <c r="S16" s="42">
        <v>7</v>
      </c>
      <c r="T16" s="42">
        <v>10</v>
      </c>
      <c r="U16" s="42">
        <v>9</v>
      </c>
      <c r="V16" s="42"/>
      <c r="W16" s="42"/>
      <c r="X16" s="67">
        <v>9</v>
      </c>
      <c r="Y16" s="67">
        <v>10</v>
      </c>
      <c r="Z16" s="67">
        <v>11</v>
      </c>
      <c r="AA16" s="67">
        <v>8</v>
      </c>
      <c r="AB16" s="67"/>
      <c r="AC16" s="67"/>
      <c r="AD16" s="68"/>
      <c r="AE16" s="68"/>
      <c r="AF16" s="68"/>
      <c r="AG16" s="68"/>
    </row>
    <row r="17" spans="1:33" ht="13">
      <c r="A17" s="92">
        <v>13</v>
      </c>
      <c r="B17" s="92" t="s">
        <v>379</v>
      </c>
      <c r="C17" s="20" t="s">
        <v>29</v>
      </c>
      <c r="D17" s="24">
        <f t="shared" si="0"/>
        <v>38</v>
      </c>
      <c r="E17" s="19"/>
      <c r="F17" s="75"/>
      <c r="G17" s="76"/>
      <c r="H17" s="35">
        <v>12</v>
      </c>
      <c r="I17" s="35">
        <v>7</v>
      </c>
      <c r="J17" s="35">
        <v>12</v>
      </c>
      <c r="K17" s="35">
        <v>7</v>
      </c>
      <c r="L17" s="26">
        <v>11</v>
      </c>
      <c r="M17" s="26">
        <v>8</v>
      </c>
      <c r="N17" s="26">
        <v>16</v>
      </c>
      <c r="O17" s="27">
        <v>3</v>
      </c>
      <c r="P17" s="28"/>
      <c r="Q17" s="28"/>
      <c r="R17" s="42">
        <v>17</v>
      </c>
      <c r="S17" s="42">
        <v>2</v>
      </c>
      <c r="T17" s="42">
        <v>15</v>
      </c>
      <c r="U17" s="42">
        <v>4</v>
      </c>
      <c r="V17" s="42"/>
      <c r="W17" s="42"/>
      <c r="X17" s="67">
        <v>15</v>
      </c>
      <c r="Y17" s="67">
        <v>4</v>
      </c>
      <c r="Z17" s="67">
        <v>16</v>
      </c>
      <c r="AA17" s="67">
        <v>3</v>
      </c>
      <c r="AB17" s="67"/>
      <c r="AC17" s="67"/>
      <c r="AD17" s="68"/>
      <c r="AE17" s="68"/>
      <c r="AF17" s="68"/>
      <c r="AG17" s="68"/>
    </row>
    <row r="18" spans="1:33" ht="13">
      <c r="A18" s="92">
        <v>14</v>
      </c>
      <c r="B18" s="92" t="s">
        <v>387</v>
      </c>
      <c r="C18" s="20" t="s">
        <v>327</v>
      </c>
      <c r="D18" s="24">
        <f t="shared" si="0"/>
        <v>29</v>
      </c>
      <c r="E18" s="19"/>
      <c r="F18" s="75"/>
      <c r="G18" s="76"/>
      <c r="H18" s="35"/>
      <c r="I18" s="35"/>
      <c r="J18" s="35">
        <v>16</v>
      </c>
      <c r="K18" s="35">
        <v>3</v>
      </c>
      <c r="L18" s="26">
        <v>18</v>
      </c>
      <c r="M18" s="26">
        <v>1</v>
      </c>
      <c r="N18" s="26">
        <v>18</v>
      </c>
      <c r="O18" s="27">
        <v>1</v>
      </c>
      <c r="P18" s="28"/>
      <c r="Q18" s="28"/>
      <c r="R18" s="42">
        <v>14</v>
      </c>
      <c r="S18" s="42">
        <v>5</v>
      </c>
      <c r="T18" s="42">
        <v>16</v>
      </c>
      <c r="U18" s="42">
        <v>3</v>
      </c>
      <c r="V18" s="42"/>
      <c r="W18" s="42"/>
      <c r="X18" s="67">
        <v>12</v>
      </c>
      <c r="Y18" s="67">
        <v>7</v>
      </c>
      <c r="Z18" s="67">
        <v>10</v>
      </c>
      <c r="AA18" s="67">
        <v>9</v>
      </c>
      <c r="AB18" s="67"/>
      <c r="AC18" s="67"/>
      <c r="AD18" s="68"/>
      <c r="AE18" s="68"/>
      <c r="AF18" s="68"/>
      <c r="AG18" s="68"/>
    </row>
    <row r="19" spans="1:33" ht="13">
      <c r="A19" s="92">
        <v>15</v>
      </c>
      <c r="B19" s="92" t="s">
        <v>394</v>
      </c>
      <c r="C19" s="20" t="s">
        <v>25</v>
      </c>
      <c r="D19" s="24">
        <f t="shared" si="0"/>
        <v>27</v>
      </c>
      <c r="E19" s="19"/>
      <c r="F19" s="75"/>
      <c r="G19" s="76"/>
      <c r="H19" s="35"/>
      <c r="I19" s="35"/>
      <c r="J19" s="35"/>
      <c r="K19" s="35"/>
      <c r="L19" s="26">
        <v>13</v>
      </c>
      <c r="M19" s="26">
        <v>6</v>
      </c>
      <c r="N19" s="26">
        <v>11</v>
      </c>
      <c r="O19" s="27">
        <v>8</v>
      </c>
      <c r="P19" s="28"/>
      <c r="Q19" s="28"/>
      <c r="R19" s="42">
        <v>18</v>
      </c>
      <c r="S19" s="42">
        <v>1</v>
      </c>
      <c r="T19" s="42">
        <v>18</v>
      </c>
      <c r="U19" s="42">
        <v>1</v>
      </c>
      <c r="V19" s="42"/>
      <c r="W19" s="42"/>
      <c r="X19" s="67">
        <v>13</v>
      </c>
      <c r="Y19" s="67">
        <v>6</v>
      </c>
      <c r="Z19" s="67">
        <v>14</v>
      </c>
      <c r="AA19" s="67">
        <v>5</v>
      </c>
      <c r="AB19" s="67"/>
      <c r="AC19" s="67"/>
      <c r="AD19" s="68"/>
      <c r="AE19" s="68"/>
      <c r="AF19" s="68"/>
      <c r="AG19" s="68"/>
    </row>
    <row r="20" spans="1:33" ht="13">
      <c r="A20" s="92">
        <v>16</v>
      </c>
      <c r="B20" s="92" t="s">
        <v>375</v>
      </c>
      <c r="C20" s="20" t="s">
        <v>14</v>
      </c>
      <c r="D20" s="24">
        <f t="shared" si="0"/>
        <v>25</v>
      </c>
      <c r="E20" s="19"/>
      <c r="F20" s="75"/>
      <c r="G20" s="76"/>
      <c r="H20" s="35">
        <v>8</v>
      </c>
      <c r="I20" s="35">
        <v>11</v>
      </c>
      <c r="J20" s="35"/>
      <c r="K20" s="35"/>
      <c r="L20" s="26"/>
      <c r="M20" s="26"/>
      <c r="N20" s="26"/>
      <c r="O20" s="27"/>
      <c r="P20" s="28"/>
      <c r="Q20" s="28"/>
      <c r="R20" s="42">
        <v>13</v>
      </c>
      <c r="S20" s="42">
        <v>6</v>
      </c>
      <c r="T20" s="42"/>
      <c r="U20" s="42"/>
      <c r="V20" s="42"/>
      <c r="W20" s="42"/>
      <c r="X20" s="67">
        <v>11</v>
      </c>
      <c r="Y20" s="67">
        <v>8</v>
      </c>
      <c r="Z20" s="67"/>
      <c r="AA20" s="67"/>
      <c r="AB20" s="67"/>
      <c r="AC20" s="67"/>
      <c r="AD20" s="68"/>
      <c r="AE20" s="68"/>
      <c r="AF20" s="68"/>
      <c r="AG20" s="68"/>
    </row>
    <row r="21" spans="1:33" ht="13">
      <c r="A21" s="92">
        <v>17</v>
      </c>
      <c r="B21" s="92" t="s">
        <v>383</v>
      </c>
      <c r="C21" s="20" t="s">
        <v>56</v>
      </c>
      <c r="D21" s="24">
        <f t="shared" si="0"/>
        <v>22</v>
      </c>
      <c r="E21" s="19"/>
      <c r="F21" s="75"/>
      <c r="G21" s="76"/>
      <c r="H21" s="35">
        <v>16</v>
      </c>
      <c r="I21" s="35">
        <v>3</v>
      </c>
      <c r="J21" s="35">
        <v>18</v>
      </c>
      <c r="K21" s="35">
        <v>1</v>
      </c>
      <c r="L21" s="26"/>
      <c r="M21" s="26"/>
      <c r="N21" s="26">
        <v>15</v>
      </c>
      <c r="O21" s="27">
        <v>4</v>
      </c>
      <c r="P21" s="28"/>
      <c r="Q21" s="28"/>
      <c r="R21" s="42"/>
      <c r="S21" s="42"/>
      <c r="T21" s="42">
        <v>12</v>
      </c>
      <c r="U21" s="42">
        <v>7</v>
      </c>
      <c r="V21" s="42"/>
      <c r="W21" s="42"/>
      <c r="X21" s="67">
        <v>18</v>
      </c>
      <c r="Y21" s="67">
        <v>1</v>
      </c>
      <c r="Z21" s="67">
        <v>13</v>
      </c>
      <c r="AA21" s="67">
        <v>6</v>
      </c>
      <c r="AB21" s="67"/>
      <c r="AC21" s="67"/>
      <c r="AD21" s="68"/>
      <c r="AE21" s="68"/>
      <c r="AF21" s="68"/>
      <c r="AG21" s="68"/>
    </row>
    <row r="22" spans="1:33" ht="13">
      <c r="A22" s="92">
        <v>18</v>
      </c>
      <c r="B22" s="92" t="s">
        <v>385</v>
      </c>
      <c r="C22" s="20" t="s">
        <v>23</v>
      </c>
      <c r="D22" s="24">
        <f t="shared" si="0"/>
        <v>20</v>
      </c>
      <c r="E22" s="19"/>
      <c r="F22" s="75"/>
      <c r="G22" s="76"/>
      <c r="H22" s="35">
        <v>18</v>
      </c>
      <c r="I22" s="35">
        <v>1</v>
      </c>
      <c r="J22" s="35">
        <v>13</v>
      </c>
      <c r="K22" s="35">
        <v>6</v>
      </c>
      <c r="L22" s="26">
        <v>15</v>
      </c>
      <c r="M22" s="26">
        <v>4</v>
      </c>
      <c r="N22" s="26">
        <v>14</v>
      </c>
      <c r="O22" s="27">
        <v>5</v>
      </c>
      <c r="P22" s="28"/>
      <c r="Q22" s="28"/>
      <c r="R22" s="42"/>
      <c r="S22" s="42"/>
      <c r="T22" s="42">
        <v>17</v>
      </c>
      <c r="U22" s="42">
        <v>2</v>
      </c>
      <c r="V22" s="42"/>
      <c r="W22" s="42"/>
      <c r="X22" s="67"/>
      <c r="Y22" s="67"/>
      <c r="Z22" s="67">
        <v>17</v>
      </c>
      <c r="AA22" s="67">
        <v>2</v>
      </c>
      <c r="AB22" s="67"/>
      <c r="AC22" s="67"/>
      <c r="AD22" s="68"/>
      <c r="AE22" s="68"/>
      <c r="AF22" s="68"/>
      <c r="AG22" s="68"/>
    </row>
    <row r="23" spans="1:33" ht="13">
      <c r="A23" s="92">
        <v>19</v>
      </c>
      <c r="B23" s="92" t="s">
        <v>381</v>
      </c>
      <c r="C23" s="20" t="s">
        <v>34</v>
      </c>
      <c r="D23" s="24">
        <f t="shared" si="0"/>
        <v>18</v>
      </c>
      <c r="E23" s="19"/>
      <c r="F23" s="75"/>
      <c r="G23" s="76"/>
      <c r="H23" s="35">
        <v>14</v>
      </c>
      <c r="I23" s="35">
        <v>5</v>
      </c>
      <c r="J23" s="35">
        <v>17</v>
      </c>
      <c r="K23" s="35">
        <v>2</v>
      </c>
      <c r="L23" s="26"/>
      <c r="M23" s="26"/>
      <c r="N23" s="26"/>
      <c r="O23" s="27"/>
      <c r="P23" s="28"/>
      <c r="Q23" s="28"/>
      <c r="R23" s="42">
        <v>16</v>
      </c>
      <c r="S23" s="42">
        <v>3</v>
      </c>
      <c r="T23" s="42">
        <v>14</v>
      </c>
      <c r="U23" s="42">
        <v>5</v>
      </c>
      <c r="V23" s="42"/>
      <c r="W23" s="42"/>
      <c r="X23" s="67">
        <v>16</v>
      </c>
      <c r="Y23" s="67">
        <v>3</v>
      </c>
      <c r="Z23" s="67"/>
      <c r="AA23" s="67"/>
      <c r="AB23" s="67"/>
      <c r="AC23" s="67"/>
      <c r="AD23" s="68"/>
      <c r="AE23" s="68"/>
      <c r="AF23" s="68"/>
      <c r="AG23" s="68"/>
    </row>
    <row r="24" spans="1:33" ht="13">
      <c r="A24" s="92">
        <v>20</v>
      </c>
      <c r="B24" s="92" t="s">
        <v>395</v>
      </c>
      <c r="C24" s="20" t="s">
        <v>34</v>
      </c>
      <c r="D24" s="24">
        <f t="shared" si="0"/>
        <v>18</v>
      </c>
      <c r="E24" s="19"/>
      <c r="F24" s="75"/>
      <c r="G24" s="76"/>
      <c r="H24" s="35"/>
      <c r="I24" s="35"/>
      <c r="J24" s="35"/>
      <c r="K24" s="35"/>
      <c r="L24" s="26">
        <v>17</v>
      </c>
      <c r="M24" s="26">
        <v>2</v>
      </c>
      <c r="N24" s="26"/>
      <c r="O24" s="27"/>
      <c r="P24" s="28"/>
      <c r="Q24" s="28"/>
      <c r="R24" s="42">
        <v>15</v>
      </c>
      <c r="S24" s="42">
        <v>4</v>
      </c>
      <c r="T24" s="42"/>
      <c r="U24" s="42"/>
      <c r="V24" s="42"/>
      <c r="W24" s="42"/>
      <c r="X24" s="67">
        <v>7</v>
      </c>
      <c r="Y24" s="67">
        <v>12</v>
      </c>
      <c r="Z24" s="67"/>
      <c r="AA24" s="67"/>
      <c r="AB24" s="67"/>
      <c r="AC24" s="67"/>
      <c r="AD24" s="68"/>
      <c r="AE24" s="68"/>
      <c r="AF24" s="68"/>
      <c r="AG24" s="68"/>
    </row>
    <row r="25" spans="1:33" ht="13">
      <c r="A25" s="92">
        <v>21</v>
      </c>
      <c r="B25" s="92" t="s">
        <v>393</v>
      </c>
      <c r="C25" s="20" t="s">
        <v>28</v>
      </c>
      <c r="D25" s="24">
        <f t="shared" si="0"/>
        <v>12</v>
      </c>
      <c r="E25" s="19"/>
      <c r="F25" s="75"/>
      <c r="G25" s="76"/>
      <c r="H25" s="35"/>
      <c r="I25" s="35"/>
      <c r="J25" s="35"/>
      <c r="K25" s="35"/>
      <c r="L25" s="26">
        <v>16</v>
      </c>
      <c r="M25" s="26">
        <v>3</v>
      </c>
      <c r="N25" s="26">
        <v>10</v>
      </c>
      <c r="O25" s="27">
        <v>9</v>
      </c>
      <c r="P25" s="28"/>
      <c r="Q25" s="28"/>
      <c r="R25" s="42"/>
      <c r="S25" s="42"/>
      <c r="T25" s="42"/>
      <c r="U25" s="42"/>
      <c r="V25" s="42"/>
      <c r="W25" s="42"/>
      <c r="X25" s="67"/>
      <c r="Y25" s="67"/>
      <c r="Z25" s="67"/>
      <c r="AA25" s="67"/>
      <c r="AB25" s="67"/>
      <c r="AC25" s="67"/>
      <c r="AD25" s="68"/>
      <c r="AE25" s="68"/>
      <c r="AF25" s="68"/>
      <c r="AG25" s="68"/>
    </row>
    <row r="26" spans="1:33" ht="13">
      <c r="A26" s="92">
        <v>22</v>
      </c>
      <c r="B26" s="92" t="s">
        <v>386</v>
      </c>
      <c r="C26" s="20" t="s">
        <v>28</v>
      </c>
      <c r="D26" s="24">
        <f t="shared" si="0"/>
        <v>7</v>
      </c>
      <c r="E26" s="19"/>
      <c r="F26" s="75"/>
      <c r="G26" s="76"/>
      <c r="H26" s="35"/>
      <c r="I26" s="35"/>
      <c r="J26" s="35">
        <v>14</v>
      </c>
      <c r="K26" s="35">
        <v>5</v>
      </c>
      <c r="L26" s="26"/>
      <c r="M26" s="26"/>
      <c r="N26" s="26">
        <v>17</v>
      </c>
      <c r="O26" s="27">
        <v>2</v>
      </c>
      <c r="P26" s="28"/>
      <c r="Q26" s="28"/>
      <c r="R26" s="42"/>
      <c r="S26" s="42"/>
      <c r="T26" s="42"/>
      <c r="U26" s="42"/>
      <c r="V26" s="42"/>
      <c r="W26" s="42"/>
      <c r="X26" s="67"/>
      <c r="Y26" s="67"/>
      <c r="Z26" s="67"/>
      <c r="AA26" s="67"/>
      <c r="AB26" s="67"/>
      <c r="AC26" s="67"/>
      <c r="AD26" s="68"/>
      <c r="AE26" s="68"/>
      <c r="AF26" s="68"/>
      <c r="AG26" s="68"/>
    </row>
    <row r="27" spans="1:33" ht="13">
      <c r="A27" s="92">
        <v>23</v>
      </c>
      <c r="B27" s="92" t="s">
        <v>384</v>
      </c>
      <c r="C27" s="20" t="s">
        <v>212</v>
      </c>
      <c r="D27" s="24">
        <f t="shared" si="0"/>
        <v>2</v>
      </c>
      <c r="E27" s="19"/>
      <c r="F27" s="75"/>
      <c r="G27" s="76"/>
      <c r="H27" s="35">
        <v>17</v>
      </c>
      <c r="I27" s="35">
        <v>2</v>
      </c>
      <c r="J27" s="35"/>
      <c r="K27" s="35"/>
      <c r="L27" s="26"/>
      <c r="M27" s="26"/>
      <c r="N27" s="26"/>
      <c r="O27" s="27"/>
      <c r="P27" s="28"/>
      <c r="Q27" s="28"/>
      <c r="R27" s="42"/>
      <c r="S27" s="42"/>
      <c r="T27" s="42"/>
      <c r="U27" s="42"/>
      <c r="V27" s="42"/>
      <c r="W27" s="42"/>
      <c r="X27" s="67"/>
      <c r="Y27" s="67"/>
      <c r="Z27" s="67"/>
      <c r="AA27" s="67"/>
      <c r="AB27" s="67"/>
      <c r="AC27" s="67"/>
      <c r="AD27" s="68"/>
      <c r="AE27" s="68"/>
      <c r="AF27" s="68"/>
      <c r="AG27" s="68"/>
    </row>
    <row r="28" spans="1:33" ht="13">
      <c r="A28" s="92">
        <v>24</v>
      </c>
      <c r="B28" s="92" t="s">
        <v>432</v>
      </c>
      <c r="C28" s="20" t="s">
        <v>20</v>
      </c>
      <c r="D28" s="24">
        <f t="shared" si="0"/>
        <v>1</v>
      </c>
      <c r="E28" s="19"/>
      <c r="F28" s="75"/>
      <c r="G28" s="76"/>
      <c r="H28" s="35"/>
      <c r="I28" s="35"/>
      <c r="J28" s="35"/>
      <c r="K28" s="35"/>
      <c r="L28" s="26"/>
      <c r="M28" s="26"/>
      <c r="N28" s="26"/>
      <c r="O28" s="27"/>
      <c r="P28" s="28"/>
      <c r="Q28" s="28"/>
      <c r="R28" s="42"/>
      <c r="S28" s="42"/>
      <c r="T28" s="42"/>
      <c r="U28" s="42"/>
      <c r="V28" s="42"/>
      <c r="W28" s="42"/>
      <c r="X28" s="67"/>
      <c r="Y28" s="67"/>
      <c r="Z28" s="67">
        <v>18</v>
      </c>
      <c r="AA28" s="67">
        <v>1</v>
      </c>
      <c r="AB28" s="67"/>
      <c r="AC28" s="67"/>
      <c r="AD28" s="68"/>
      <c r="AE28" s="68"/>
      <c r="AF28" s="68"/>
      <c r="AG28" s="68"/>
    </row>
    <row r="29" spans="1:33" ht="13">
      <c r="A29" s="20"/>
      <c r="B29" s="20"/>
      <c r="C29" s="20"/>
      <c r="D29" s="20"/>
      <c r="E29" s="19"/>
      <c r="F29" s="75"/>
      <c r="G29" s="76"/>
      <c r="H29" s="55"/>
      <c r="I29" s="55"/>
      <c r="J29" s="55"/>
      <c r="K29" s="55"/>
      <c r="L29" s="18"/>
      <c r="M29" s="18"/>
      <c r="N29" s="18"/>
      <c r="O29" s="56"/>
      <c r="P29" s="24"/>
      <c r="Q29" s="24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</row>
    <row r="31" spans="1:33" ht="13" thickBot="1"/>
    <row r="32" spans="1:33" s="5" customFormat="1" ht="13.5" thickBot="1">
      <c r="A32" s="3"/>
      <c r="B32" s="22" t="s">
        <v>184</v>
      </c>
      <c r="C32" s="4"/>
      <c r="D32" s="129" t="s">
        <v>423</v>
      </c>
      <c r="E32" s="163" t="s">
        <v>442</v>
      </c>
      <c r="F32" s="164"/>
      <c r="G32" s="165"/>
      <c r="H32" s="173" t="s">
        <v>307</v>
      </c>
      <c r="I32" s="167"/>
      <c r="J32" s="167"/>
      <c r="K32" s="177"/>
      <c r="L32" s="178" t="s">
        <v>182</v>
      </c>
      <c r="M32" s="178"/>
      <c r="N32" s="178"/>
      <c r="O32" s="178"/>
      <c r="P32" s="178"/>
      <c r="Q32" s="178"/>
      <c r="R32" s="178" t="s">
        <v>181</v>
      </c>
      <c r="S32" s="175"/>
      <c r="T32" s="175"/>
      <c r="U32" s="175"/>
      <c r="V32" s="175"/>
      <c r="W32" s="175"/>
      <c r="X32" s="169" t="s">
        <v>90</v>
      </c>
      <c r="Y32" s="169"/>
      <c r="Z32" s="169"/>
      <c r="AA32" s="169"/>
      <c r="AB32" s="169"/>
      <c r="AC32" s="169"/>
      <c r="AD32" s="170" t="s">
        <v>143</v>
      </c>
      <c r="AE32" s="171"/>
      <c r="AF32" s="171"/>
      <c r="AG32" s="172"/>
    </row>
    <row r="33" spans="1:33" ht="13">
      <c r="A33" s="6"/>
      <c r="B33" s="102" t="s">
        <v>416</v>
      </c>
      <c r="C33" s="7"/>
      <c r="D33" s="8" t="s">
        <v>0</v>
      </c>
      <c r="E33" s="8" t="s">
        <v>0</v>
      </c>
      <c r="F33" s="9" t="s">
        <v>1</v>
      </c>
      <c r="G33" s="9" t="s">
        <v>2</v>
      </c>
      <c r="H33" s="32" t="s">
        <v>3</v>
      </c>
      <c r="I33" s="33"/>
      <c r="J33" s="34" t="s">
        <v>3</v>
      </c>
      <c r="K33" s="33"/>
      <c r="L33" s="36" t="s">
        <v>3</v>
      </c>
      <c r="M33" s="37"/>
      <c r="N33" s="37" t="s">
        <v>3</v>
      </c>
      <c r="O33" s="37"/>
      <c r="P33" s="38" t="s">
        <v>3</v>
      </c>
      <c r="Q33" s="38"/>
      <c r="R33" s="39" t="s">
        <v>3</v>
      </c>
      <c r="S33" s="39"/>
      <c r="T33" s="39" t="s">
        <v>3</v>
      </c>
      <c r="U33" s="41"/>
      <c r="V33" s="39" t="s">
        <v>3</v>
      </c>
      <c r="W33" s="41"/>
      <c r="X33" s="57" t="s">
        <v>3</v>
      </c>
      <c r="Y33" s="58"/>
      <c r="Z33" s="57" t="s">
        <v>3</v>
      </c>
      <c r="AA33" s="57"/>
      <c r="AB33" s="57" t="s">
        <v>3</v>
      </c>
      <c r="AC33" s="59"/>
      <c r="AD33" s="62" t="s">
        <v>3</v>
      </c>
      <c r="AE33" s="63"/>
      <c r="AF33" s="63" t="s">
        <v>3</v>
      </c>
      <c r="AG33" s="64"/>
    </row>
    <row r="34" spans="1:33" s="15" customFormat="1" ht="12" customHeight="1">
      <c r="A34" s="54"/>
      <c r="B34" s="13" t="s">
        <v>60</v>
      </c>
      <c r="C34" s="12" t="s">
        <v>4</v>
      </c>
      <c r="D34" s="13" t="s">
        <v>5</v>
      </c>
      <c r="E34" s="13" t="s">
        <v>5</v>
      </c>
      <c r="F34" s="14" t="s">
        <v>5</v>
      </c>
      <c r="G34" s="14" t="s">
        <v>5</v>
      </c>
      <c r="H34" s="43" t="s">
        <v>141</v>
      </c>
      <c r="I34" s="44" t="s">
        <v>5</v>
      </c>
      <c r="J34" s="43" t="s">
        <v>231</v>
      </c>
      <c r="K34" s="44" t="s">
        <v>5</v>
      </c>
      <c r="L34" s="46" t="s">
        <v>8</v>
      </c>
      <c r="M34" s="45" t="s">
        <v>5</v>
      </c>
      <c r="N34" s="46" t="s">
        <v>10</v>
      </c>
      <c r="O34" s="47" t="s">
        <v>5</v>
      </c>
      <c r="P34" s="48" t="s">
        <v>9</v>
      </c>
      <c r="Q34" s="49" t="s">
        <v>5</v>
      </c>
      <c r="R34" s="50" t="s">
        <v>8</v>
      </c>
      <c r="S34" s="51" t="s">
        <v>5</v>
      </c>
      <c r="T34" s="50" t="s">
        <v>353</v>
      </c>
      <c r="U34" s="51" t="s">
        <v>5</v>
      </c>
      <c r="V34" s="50" t="s">
        <v>9</v>
      </c>
      <c r="W34" s="51" t="s">
        <v>5</v>
      </c>
      <c r="X34" s="60" t="s">
        <v>8</v>
      </c>
      <c r="Y34" s="61" t="s">
        <v>5</v>
      </c>
      <c r="Z34" s="60" t="s">
        <v>10</v>
      </c>
      <c r="AA34" s="61" t="s">
        <v>5</v>
      </c>
      <c r="AB34" s="60" t="s">
        <v>9</v>
      </c>
      <c r="AC34" s="61" t="s">
        <v>5</v>
      </c>
      <c r="AD34" s="65" t="s">
        <v>6</v>
      </c>
      <c r="AE34" s="66" t="s">
        <v>5</v>
      </c>
      <c r="AF34" s="65" t="s">
        <v>7</v>
      </c>
      <c r="AG34" s="66" t="s">
        <v>5</v>
      </c>
    </row>
    <row r="35" spans="1:33" ht="13">
      <c r="A35" s="20">
        <v>1</v>
      </c>
      <c r="B35" s="114" t="s">
        <v>219</v>
      </c>
      <c r="C35" s="20" t="s">
        <v>131</v>
      </c>
      <c r="D35" s="24">
        <f t="shared" ref="D35:D70" si="1">SUM(I35+K35+M35+O35+Q35+S35+U35+W35+Y35+AA35+AC35+AE35+AG35)</f>
        <v>222</v>
      </c>
      <c r="E35" s="19">
        <f t="shared" ref="E35:E70" si="2">SUM(F35+G35)</f>
        <v>125</v>
      </c>
      <c r="F35" s="75">
        <f>SUM(M35+O35+S35+U35)</f>
        <v>100</v>
      </c>
      <c r="G35" s="76">
        <v>25</v>
      </c>
      <c r="H35" s="35">
        <v>1</v>
      </c>
      <c r="I35" s="105">
        <v>25</v>
      </c>
      <c r="J35" s="35">
        <v>2</v>
      </c>
      <c r="K35" s="35">
        <v>21</v>
      </c>
      <c r="L35" s="26">
        <v>1</v>
      </c>
      <c r="M35" s="106">
        <v>25</v>
      </c>
      <c r="N35" s="26">
        <v>1</v>
      </c>
      <c r="O35" s="107">
        <v>25</v>
      </c>
      <c r="P35" s="28">
        <v>1</v>
      </c>
      <c r="Q35" s="28">
        <v>16</v>
      </c>
      <c r="R35" s="42">
        <v>1</v>
      </c>
      <c r="S35" s="108">
        <v>25</v>
      </c>
      <c r="T35" s="42">
        <v>1</v>
      </c>
      <c r="U35" s="108">
        <v>25</v>
      </c>
      <c r="V35" s="42">
        <v>1</v>
      </c>
      <c r="W35" s="42">
        <v>16</v>
      </c>
      <c r="X35" s="67">
        <v>2</v>
      </c>
      <c r="Y35" s="67">
        <v>21</v>
      </c>
      <c r="Z35" s="67">
        <v>3</v>
      </c>
      <c r="AA35" s="67">
        <v>17</v>
      </c>
      <c r="AB35" s="67">
        <v>6</v>
      </c>
      <c r="AC35" s="67">
        <v>6</v>
      </c>
      <c r="AD35" s="68"/>
      <c r="AE35" s="68"/>
      <c r="AF35" s="68"/>
      <c r="AG35" s="68"/>
    </row>
    <row r="36" spans="1:33" ht="13">
      <c r="A36" s="20">
        <v>2</v>
      </c>
      <c r="B36" s="114" t="s">
        <v>217</v>
      </c>
      <c r="C36" s="20" t="s">
        <v>159</v>
      </c>
      <c r="D36" s="24">
        <f t="shared" si="1"/>
        <v>155</v>
      </c>
      <c r="E36" s="19">
        <f t="shared" si="2"/>
        <v>109</v>
      </c>
      <c r="F36" s="75">
        <f>SUM(M36+S36+U36+Y36)</f>
        <v>88</v>
      </c>
      <c r="G36" s="76">
        <f>SUM(I36+K36)</f>
        <v>21</v>
      </c>
      <c r="H36" s="35">
        <v>2</v>
      </c>
      <c r="I36" s="105">
        <v>21</v>
      </c>
      <c r="J36" s="35"/>
      <c r="K36" s="35"/>
      <c r="L36" s="26">
        <v>2</v>
      </c>
      <c r="M36" s="106">
        <v>21</v>
      </c>
      <c r="N36" s="26">
        <v>3</v>
      </c>
      <c r="O36" s="27">
        <v>17</v>
      </c>
      <c r="P36" s="28"/>
      <c r="Q36" s="28"/>
      <c r="R36" s="42">
        <v>2</v>
      </c>
      <c r="S36" s="108">
        <v>21</v>
      </c>
      <c r="T36" s="42">
        <v>2</v>
      </c>
      <c r="U36" s="108">
        <v>21</v>
      </c>
      <c r="V36" s="42"/>
      <c r="W36" s="42"/>
      <c r="X36" s="67">
        <v>1</v>
      </c>
      <c r="Y36" s="108">
        <v>25</v>
      </c>
      <c r="Z36" s="67">
        <v>2</v>
      </c>
      <c r="AA36" s="67">
        <v>21</v>
      </c>
      <c r="AB36" s="67">
        <v>4</v>
      </c>
      <c r="AC36" s="67">
        <v>8</v>
      </c>
      <c r="AD36" s="68"/>
      <c r="AE36" s="68"/>
      <c r="AF36" s="68"/>
      <c r="AG36" s="68"/>
    </row>
    <row r="37" spans="1:33" ht="13">
      <c r="A37" s="20">
        <v>3</v>
      </c>
      <c r="B37" s="114" t="s">
        <v>222</v>
      </c>
      <c r="C37" s="20" t="s">
        <v>36</v>
      </c>
      <c r="D37" s="24">
        <f t="shared" si="1"/>
        <v>121</v>
      </c>
      <c r="E37" s="19">
        <f t="shared" si="2"/>
        <v>80</v>
      </c>
      <c r="F37" s="75">
        <f>SUM(S37+W37+Y37+AA37)</f>
        <v>55</v>
      </c>
      <c r="G37" s="76">
        <v>25</v>
      </c>
      <c r="H37" s="35">
        <v>3</v>
      </c>
      <c r="I37" s="35">
        <v>17</v>
      </c>
      <c r="J37" s="35">
        <v>1</v>
      </c>
      <c r="K37" s="105">
        <v>25</v>
      </c>
      <c r="L37" s="26"/>
      <c r="M37" s="26"/>
      <c r="N37" s="26"/>
      <c r="O37" s="27"/>
      <c r="P37" s="28"/>
      <c r="Q37" s="28"/>
      <c r="R37" s="42">
        <v>4</v>
      </c>
      <c r="S37" s="108">
        <v>15</v>
      </c>
      <c r="T37" s="42">
        <v>8</v>
      </c>
      <c r="U37" s="42">
        <v>11</v>
      </c>
      <c r="V37" s="42">
        <v>2</v>
      </c>
      <c r="W37" s="110">
        <v>13</v>
      </c>
      <c r="X37" s="67">
        <v>6</v>
      </c>
      <c r="Y37" s="108">
        <v>13</v>
      </c>
      <c r="Z37" s="67">
        <v>5</v>
      </c>
      <c r="AA37" s="108">
        <v>14</v>
      </c>
      <c r="AB37" s="67">
        <v>2</v>
      </c>
      <c r="AC37" s="67">
        <v>13</v>
      </c>
      <c r="AD37" s="68"/>
      <c r="AE37" s="68"/>
      <c r="AF37" s="68"/>
      <c r="AG37" s="68"/>
    </row>
    <row r="38" spans="1:33" ht="13">
      <c r="A38" s="20">
        <v>4</v>
      </c>
      <c r="B38" s="114" t="s">
        <v>218</v>
      </c>
      <c r="C38" s="20" t="s">
        <v>45</v>
      </c>
      <c r="D38" s="24">
        <f t="shared" si="1"/>
        <v>135</v>
      </c>
      <c r="E38" s="19">
        <f t="shared" si="2"/>
        <v>78</v>
      </c>
      <c r="F38" s="75">
        <f>SUM(M38+O38+U38+Y38)</f>
        <v>63</v>
      </c>
      <c r="G38" s="76">
        <v>15</v>
      </c>
      <c r="H38" s="35">
        <v>4</v>
      </c>
      <c r="I38" s="105">
        <v>15</v>
      </c>
      <c r="J38" s="35">
        <v>11</v>
      </c>
      <c r="K38" s="35">
        <v>8</v>
      </c>
      <c r="L38" s="26">
        <v>6</v>
      </c>
      <c r="M38" s="106">
        <v>13</v>
      </c>
      <c r="N38" s="26">
        <v>2</v>
      </c>
      <c r="O38" s="107">
        <v>21</v>
      </c>
      <c r="P38" s="28">
        <v>5</v>
      </c>
      <c r="Q38" s="28">
        <v>7</v>
      </c>
      <c r="R38" s="42">
        <v>6</v>
      </c>
      <c r="S38" s="42">
        <v>13</v>
      </c>
      <c r="T38" s="42">
        <v>4</v>
      </c>
      <c r="U38" s="108">
        <v>15</v>
      </c>
      <c r="V38" s="42">
        <v>5</v>
      </c>
      <c r="W38" s="42">
        <v>7</v>
      </c>
      <c r="X38" s="67">
        <v>5</v>
      </c>
      <c r="Y38" s="108">
        <v>14</v>
      </c>
      <c r="Z38" s="67">
        <v>7</v>
      </c>
      <c r="AA38" s="67">
        <v>12</v>
      </c>
      <c r="AB38" s="67">
        <v>3</v>
      </c>
      <c r="AC38" s="67">
        <v>10</v>
      </c>
      <c r="AD38" s="68"/>
      <c r="AE38" s="68"/>
      <c r="AF38" s="68"/>
      <c r="AG38" s="68"/>
    </row>
    <row r="39" spans="1:33" ht="13">
      <c r="A39" s="20">
        <v>5</v>
      </c>
      <c r="B39" s="114" t="s">
        <v>220</v>
      </c>
      <c r="C39" s="20" t="s">
        <v>23</v>
      </c>
      <c r="D39" s="24">
        <f t="shared" si="1"/>
        <v>115</v>
      </c>
      <c r="E39" s="19">
        <f t="shared" si="2"/>
        <v>76</v>
      </c>
      <c r="F39" s="75">
        <f>SUM(M39+O39+Q39+S39)</f>
        <v>59</v>
      </c>
      <c r="G39" s="76">
        <v>17</v>
      </c>
      <c r="H39" s="35">
        <v>8</v>
      </c>
      <c r="I39" s="35">
        <v>11</v>
      </c>
      <c r="J39" s="35">
        <v>3</v>
      </c>
      <c r="K39" s="105">
        <v>17</v>
      </c>
      <c r="L39" s="26">
        <v>3</v>
      </c>
      <c r="M39" s="106">
        <v>17</v>
      </c>
      <c r="N39" s="26">
        <v>5</v>
      </c>
      <c r="O39" s="107">
        <v>14</v>
      </c>
      <c r="P39" s="28">
        <v>1</v>
      </c>
      <c r="Q39" s="109">
        <v>16</v>
      </c>
      <c r="R39" s="42">
        <v>7</v>
      </c>
      <c r="S39" s="108">
        <v>12</v>
      </c>
      <c r="T39" s="42">
        <v>7</v>
      </c>
      <c r="U39" s="42">
        <v>12</v>
      </c>
      <c r="V39" s="42">
        <v>1</v>
      </c>
      <c r="W39" s="42">
        <v>16</v>
      </c>
      <c r="X39" s="67"/>
      <c r="Y39" s="67"/>
      <c r="Z39" s="67"/>
      <c r="AA39" s="67"/>
      <c r="AB39" s="67"/>
      <c r="AC39" s="67"/>
      <c r="AD39" s="68"/>
      <c r="AE39" s="68"/>
      <c r="AF39" s="68"/>
      <c r="AG39" s="68"/>
    </row>
    <row r="40" spans="1:33" ht="13">
      <c r="A40" s="20">
        <v>6</v>
      </c>
      <c r="B40" s="114" t="s">
        <v>227</v>
      </c>
      <c r="C40" s="20" t="s">
        <v>29</v>
      </c>
      <c r="D40" s="24">
        <f t="shared" si="1"/>
        <v>116</v>
      </c>
      <c r="E40" s="19">
        <f t="shared" si="2"/>
        <v>68</v>
      </c>
      <c r="F40" s="75">
        <f>SUM(M40+S40+U40+AA40)</f>
        <v>55</v>
      </c>
      <c r="G40" s="76">
        <v>13</v>
      </c>
      <c r="H40" s="35">
        <v>10</v>
      </c>
      <c r="I40" s="35">
        <v>9</v>
      </c>
      <c r="J40" s="35">
        <v>6</v>
      </c>
      <c r="K40" s="105">
        <v>13</v>
      </c>
      <c r="L40" s="26">
        <v>4</v>
      </c>
      <c r="M40" s="106">
        <v>15</v>
      </c>
      <c r="N40" s="26">
        <v>7</v>
      </c>
      <c r="O40" s="27">
        <v>12</v>
      </c>
      <c r="P40" s="28">
        <v>4</v>
      </c>
      <c r="Q40" s="28">
        <v>8</v>
      </c>
      <c r="R40" s="42">
        <v>5</v>
      </c>
      <c r="S40" s="108">
        <v>14</v>
      </c>
      <c r="T40" s="42">
        <v>6</v>
      </c>
      <c r="U40" s="108">
        <v>13</v>
      </c>
      <c r="V40" s="42">
        <v>3</v>
      </c>
      <c r="W40" s="42">
        <v>10</v>
      </c>
      <c r="X40" s="67">
        <v>10</v>
      </c>
      <c r="Y40" s="67">
        <v>9</v>
      </c>
      <c r="Z40" s="67">
        <v>6</v>
      </c>
      <c r="AA40" s="108">
        <v>13</v>
      </c>
      <c r="AB40" s="67"/>
      <c r="AC40" s="67"/>
      <c r="AD40" s="68"/>
      <c r="AE40" s="68"/>
      <c r="AF40" s="68"/>
      <c r="AG40" s="68"/>
    </row>
    <row r="41" spans="1:33" ht="13">
      <c r="A41" s="20">
        <v>7</v>
      </c>
      <c r="B41" s="114" t="s">
        <v>233</v>
      </c>
      <c r="C41" s="20" t="s">
        <v>25</v>
      </c>
      <c r="D41" s="24">
        <f t="shared" si="1"/>
        <v>120</v>
      </c>
      <c r="E41" s="19">
        <f t="shared" si="2"/>
        <v>67</v>
      </c>
      <c r="F41" s="75">
        <f>SUM(S41+U41+W41+Y41)</f>
        <v>52</v>
      </c>
      <c r="G41" s="76">
        <v>15</v>
      </c>
      <c r="H41" s="35">
        <v>7</v>
      </c>
      <c r="I41" s="35">
        <v>12</v>
      </c>
      <c r="J41" s="35">
        <v>4</v>
      </c>
      <c r="K41" s="105">
        <v>15</v>
      </c>
      <c r="L41" s="26">
        <v>12</v>
      </c>
      <c r="M41" s="26">
        <v>7</v>
      </c>
      <c r="N41" s="26">
        <v>9</v>
      </c>
      <c r="O41" s="27">
        <v>10</v>
      </c>
      <c r="P41" s="28"/>
      <c r="Q41" s="28"/>
      <c r="R41" s="42">
        <v>8</v>
      </c>
      <c r="S41" s="108">
        <v>11</v>
      </c>
      <c r="T41" s="42">
        <v>3</v>
      </c>
      <c r="U41" s="108">
        <v>17</v>
      </c>
      <c r="V41" s="42">
        <v>2</v>
      </c>
      <c r="W41" s="110">
        <v>13</v>
      </c>
      <c r="X41" s="67">
        <v>8</v>
      </c>
      <c r="Y41" s="108">
        <v>11</v>
      </c>
      <c r="Z41" s="67">
        <v>8</v>
      </c>
      <c r="AA41" s="67">
        <v>11</v>
      </c>
      <c r="AB41" s="67">
        <v>2</v>
      </c>
      <c r="AC41" s="67">
        <v>13</v>
      </c>
      <c r="AD41" s="68"/>
      <c r="AE41" s="68"/>
      <c r="AF41" s="68"/>
      <c r="AG41" s="68"/>
    </row>
    <row r="42" spans="1:33" ht="13">
      <c r="A42" s="20">
        <v>8</v>
      </c>
      <c r="B42" s="114" t="s">
        <v>261</v>
      </c>
      <c r="C42" s="20" t="s">
        <v>43</v>
      </c>
      <c r="D42" s="24">
        <f t="shared" si="1"/>
        <v>82</v>
      </c>
      <c r="E42" s="19">
        <f t="shared" si="2"/>
        <v>67</v>
      </c>
      <c r="F42" s="75">
        <f>SUM(S42+U42+Y42+AA42)</f>
        <v>61</v>
      </c>
      <c r="G42" s="76">
        <v>6</v>
      </c>
      <c r="H42" s="35">
        <v>13</v>
      </c>
      <c r="I42" s="105">
        <v>6</v>
      </c>
      <c r="J42" s="35"/>
      <c r="K42" s="35"/>
      <c r="L42" s="26"/>
      <c r="M42" s="26"/>
      <c r="N42" s="26"/>
      <c r="O42" s="27"/>
      <c r="P42" s="28"/>
      <c r="Q42" s="28"/>
      <c r="R42" s="42">
        <v>3</v>
      </c>
      <c r="S42" s="108">
        <v>17</v>
      </c>
      <c r="T42" s="42">
        <v>5</v>
      </c>
      <c r="U42" s="108">
        <v>14</v>
      </c>
      <c r="V42" s="42">
        <v>4</v>
      </c>
      <c r="W42" s="42">
        <v>8</v>
      </c>
      <c r="X42" s="67">
        <v>4</v>
      </c>
      <c r="Y42" s="108">
        <v>15</v>
      </c>
      <c r="Z42" s="67">
        <v>4</v>
      </c>
      <c r="AA42" s="108">
        <v>15</v>
      </c>
      <c r="AB42" s="67">
        <v>5</v>
      </c>
      <c r="AC42" s="67">
        <v>7</v>
      </c>
      <c r="AD42" s="68"/>
      <c r="AE42" s="68"/>
      <c r="AF42" s="68"/>
      <c r="AG42" s="68"/>
    </row>
    <row r="43" spans="1:33" ht="13">
      <c r="A43" s="20">
        <v>9</v>
      </c>
      <c r="B43" s="114" t="s">
        <v>225</v>
      </c>
      <c r="C43" s="20" t="s">
        <v>55</v>
      </c>
      <c r="D43" s="24">
        <f t="shared" si="1"/>
        <v>84</v>
      </c>
      <c r="E43" s="19">
        <f t="shared" si="2"/>
        <v>57</v>
      </c>
      <c r="F43" s="75">
        <f>SUM(M43+O43+S43+Y43)</f>
        <v>43</v>
      </c>
      <c r="G43" s="76">
        <v>14</v>
      </c>
      <c r="H43" s="35">
        <v>5</v>
      </c>
      <c r="I43" s="105">
        <v>14</v>
      </c>
      <c r="J43" s="35">
        <v>9</v>
      </c>
      <c r="K43" s="35">
        <v>10</v>
      </c>
      <c r="L43" s="26">
        <v>9</v>
      </c>
      <c r="M43" s="106">
        <v>10</v>
      </c>
      <c r="N43" s="26">
        <v>4</v>
      </c>
      <c r="O43" s="107">
        <v>15</v>
      </c>
      <c r="P43" s="28">
        <v>6</v>
      </c>
      <c r="Q43" s="28">
        <v>6</v>
      </c>
      <c r="R43" s="42">
        <v>11</v>
      </c>
      <c r="S43" s="108">
        <v>8</v>
      </c>
      <c r="T43" s="42">
        <v>12</v>
      </c>
      <c r="U43" s="42">
        <v>7</v>
      </c>
      <c r="V43" s="42">
        <v>8</v>
      </c>
      <c r="W43" s="42">
        <v>4</v>
      </c>
      <c r="X43" s="67">
        <v>9</v>
      </c>
      <c r="Y43" s="108">
        <v>10</v>
      </c>
      <c r="Z43" s="67"/>
      <c r="AA43" s="67"/>
      <c r="AB43" s="67"/>
      <c r="AC43" s="67"/>
      <c r="AD43" s="68"/>
      <c r="AE43" s="68"/>
      <c r="AF43" s="68"/>
      <c r="AG43" s="68"/>
    </row>
    <row r="44" spans="1:33" ht="13">
      <c r="A44" s="20">
        <v>10</v>
      </c>
      <c r="B44" s="114" t="s">
        <v>221</v>
      </c>
      <c r="C44" s="20" t="s">
        <v>49</v>
      </c>
      <c r="D44" s="24">
        <f t="shared" si="1"/>
        <v>82</v>
      </c>
      <c r="E44" s="19">
        <f t="shared" si="2"/>
        <v>54</v>
      </c>
      <c r="F44" s="75">
        <f>SUM(M44+O44+Q44+Y44)</f>
        <v>47</v>
      </c>
      <c r="G44" s="76">
        <v>7</v>
      </c>
      <c r="H44" s="35">
        <v>12</v>
      </c>
      <c r="I44" s="105">
        <v>7</v>
      </c>
      <c r="J44" s="35">
        <v>12</v>
      </c>
      <c r="K44" s="35">
        <v>7</v>
      </c>
      <c r="L44" s="26">
        <v>7</v>
      </c>
      <c r="M44" s="106">
        <v>12</v>
      </c>
      <c r="N44" s="26">
        <v>3</v>
      </c>
      <c r="O44" s="107">
        <v>13</v>
      </c>
      <c r="P44" s="28">
        <v>3</v>
      </c>
      <c r="Q44" s="109">
        <v>10</v>
      </c>
      <c r="R44" s="42"/>
      <c r="S44" s="42"/>
      <c r="T44" s="42">
        <v>11</v>
      </c>
      <c r="U44" s="42">
        <v>8</v>
      </c>
      <c r="V44" s="42"/>
      <c r="W44" s="42"/>
      <c r="X44" s="67">
        <v>7</v>
      </c>
      <c r="Y44" s="108">
        <v>12</v>
      </c>
      <c r="Z44" s="67">
        <v>10</v>
      </c>
      <c r="AA44" s="67">
        <v>9</v>
      </c>
      <c r="AB44" s="67">
        <v>8</v>
      </c>
      <c r="AC44" s="67">
        <v>4</v>
      </c>
      <c r="AD44" s="68"/>
      <c r="AE44" s="68"/>
      <c r="AF44" s="68"/>
      <c r="AG44" s="68"/>
    </row>
    <row r="45" spans="1:33" ht="13">
      <c r="A45" s="20">
        <v>11</v>
      </c>
      <c r="B45" s="114" t="s">
        <v>224</v>
      </c>
      <c r="C45" s="20" t="s">
        <v>45</v>
      </c>
      <c r="D45" s="24">
        <f t="shared" si="1"/>
        <v>79</v>
      </c>
      <c r="E45" s="19">
        <f t="shared" si="2"/>
        <v>50</v>
      </c>
      <c r="F45" s="75">
        <f>SUM(U45+Y45+AA45+AC45)</f>
        <v>36</v>
      </c>
      <c r="G45" s="76">
        <v>14</v>
      </c>
      <c r="H45" s="35">
        <v>14</v>
      </c>
      <c r="I45" s="35">
        <v>5</v>
      </c>
      <c r="J45" s="35">
        <v>5</v>
      </c>
      <c r="K45" s="105">
        <v>14</v>
      </c>
      <c r="L45" s="26">
        <v>18</v>
      </c>
      <c r="M45" s="26">
        <v>1</v>
      </c>
      <c r="N45" s="26">
        <v>12</v>
      </c>
      <c r="O45" s="27">
        <v>7</v>
      </c>
      <c r="P45" s="28">
        <v>5</v>
      </c>
      <c r="Q45" s="28">
        <v>7</v>
      </c>
      <c r="R45" s="42">
        <v>17</v>
      </c>
      <c r="S45" s="42">
        <v>2</v>
      </c>
      <c r="T45" s="42">
        <v>10</v>
      </c>
      <c r="U45" s="108">
        <v>9</v>
      </c>
      <c r="V45" s="42">
        <v>5</v>
      </c>
      <c r="W45" s="42">
        <v>7</v>
      </c>
      <c r="X45" s="67">
        <v>12</v>
      </c>
      <c r="Y45" s="108">
        <v>7</v>
      </c>
      <c r="Z45" s="67">
        <v>9</v>
      </c>
      <c r="AA45" s="108">
        <v>10</v>
      </c>
      <c r="AB45" s="67">
        <v>3</v>
      </c>
      <c r="AC45" s="110">
        <v>10</v>
      </c>
      <c r="AD45" s="68"/>
      <c r="AE45" s="68"/>
      <c r="AF45" s="68"/>
      <c r="AG45" s="68"/>
    </row>
    <row r="46" spans="1:33" ht="13">
      <c r="A46" s="20">
        <v>12</v>
      </c>
      <c r="B46" s="114" t="s">
        <v>275</v>
      </c>
      <c r="C46" s="20" t="s">
        <v>56</v>
      </c>
      <c r="D46" s="24">
        <f t="shared" si="1"/>
        <v>51</v>
      </c>
      <c r="E46" s="19">
        <f t="shared" si="2"/>
        <v>46</v>
      </c>
      <c r="F46" s="75">
        <f>SUM(M46+O46+Y46+AA46)</f>
        <v>38</v>
      </c>
      <c r="G46" s="76">
        <v>8</v>
      </c>
      <c r="H46" s="35">
        <v>11</v>
      </c>
      <c r="I46" s="35">
        <v>8</v>
      </c>
      <c r="J46" s="35"/>
      <c r="K46" s="35"/>
      <c r="L46" s="26">
        <v>5</v>
      </c>
      <c r="M46" s="106">
        <v>14</v>
      </c>
      <c r="N46" s="26">
        <v>8</v>
      </c>
      <c r="O46" s="107">
        <v>11</v>
      </c>
      <c r="P46" s="28">
        <v>8</v>
      </c>
      <c r="Q46" s="28">
        <v>4</v>
      </c>
      <c r="R46" s="42"/>
      <c r="S46" s="42"/>
      <c r="T46" s="42"/>
      <c r="U46" s="42"/>
      <c r="V46" s="42"/>
      <c r="W46" s="42"/>
      <c r="X46" s="67">
        <v>13</v>
      </c>
      <c r="Y46" s="108">
        <v>6</v>
      </c>
      <c r="Z46" s="67">
        <v>12</v>
      </c>
      <c r="AA46" s="108">
        <v>7</v>
      </c>
      <c r="AB46" s="67">
        <v>11</v>
      </c>
      <c r="AC46" s="67">
        <v>1</v>
      </c>
      <c r="AD46" s="68"/>
      <c r="AE46" s="68"/>
      <c r="AF46" s="68"/>
      <c r="AG46" s="68"/>
    </row>
    <row r="47" spans="1:33" ht="13">
      <c r="A47" s="20">
        <v>13</v>
      </c>
      <c r="B47" s="114" t="s">
        <v>430</v>
      </c>
      <c r="C47" s="20" t="s">
        <v>13</v>
      </c>
      <c r="D47" s="24">
        <f t="shared" si="1"/>
        <v>44</v>
      </c>
      <c r="E47" s="19">
        <f t="shared" si="2"/>
        <v>44</v>
      </c>
      <c r="F47" s="75">
        <f>SUM(Y47+AA47+AC47)</f>
        <v>44</v>
      </c>
      <c r="G47" s="76">
        <v>0</v>
      </c>
      <c r="H47" s="35"/>
      <c r="I47" s="35"/>
      <c r="J47" s="35"/>
      <c r="K47" s="105"/>
      <c r="L47" s="26"/>
      <c r="M47" s="26"/>
      <c r="N47" s="26"/>
      <c r="O47" s="27"/>
      <c r="P47" s="28"/>
      <c r="Q47" s="28"/>
      <c r="R47" s="42"/>
      <c r="S47" s="42"/>
      <c r="T47" s="42"/>
      <c r="U47" s="42"/>
      <c r="V47" s="42"/>
      <c r="W47" s="42"/>
      <c r="X47" s="67">
        <v>3</v>
      </c>
      <c r="Y47" s="108">
        <v>17</v>
      </c>
      <c r="Z47" s="67">
        <v>1</v>
      </c>
      <c r="AA47" s="108">
        <v>25</v>
      </c>
      <c r="AB47" s="67">
        <v>10</v>
      </c>
      <c r="AC47" s="110">
        <v>2</v>
      </c>
      <c r="AD47" s="68"/>
      <c r="AE47" s="68"/>
      <c r="AF47" s="68"/>
      <c r="AG47" s="68"/>
    </row>
    <row r="48" spans="1:33" ht="13">
      <c r="A48" s="20">
        <v>14</v>
      </c>
      <c r="B48" s="162" t="s">
        <v>259</v>
      </c>
      <c r="C48" s="20" t="s">
        <v>25</v>
      </c>
      <c r="D48" s="24">
        <f t="shared" si="1"/>
        <v>60</v>
      </c>
      <c r="E48" s="19">
        <f t="shared" si="2"/>
        <v>43</v>
      </c>
      <c r="F48" s="75">
        <f>SUM(M48+O48+S48+Y48)</f>
        <v>37</v>
      </c>
      <c r="G48" s="76">
        <v>6</v>
      </c>
      <c r="H48" s="35">
        <v>15</v>
      </c>
      <c r="I48" s="35">
        <v>4</v>
      </c>
      <c r="J48" s="35">
        <v>13</v>
      </c>
      <c r="K48" s="105">
        <v>6</v>
      </c>
      <c r="L48" s="26">
        <v>8</v>
      </c>
      <c r="M48" s="106">
        <v>11</v>
      </c>
      <c r="N48" s="26">
        <v>11</v>
      </c>
      <c r="O48" s="107">
        <v>8</v>
      </c>
      <c r="P48" s="28">
        <v>7</v>
      </c>
      <c r="Q48" s="28">
        <v>5</v>
      </c>
      <c r="R48" s="42">
        <v>9</v>
      </c>
      <c r="S48" s="108">
        <v>10</v>
      </c>
      <c r="T48" s="42"/>
      <c r="U48" s="42"/>
      <c r="V48" s="42"/>
      <c r="W48" s="42"/>
      <c r="X48" s="67">
        <v>11</v>
      </c>
      <c r="Y48" s="108">
        <v>8</v>
      </c>
      <c r="Z48" s="67"/>
      <c r="AA48" s="67"/>
      <c r="AB48" s="67">
        <v>4</v>
      </c>
      <c r="AC48" s="67">
        <v>8</v>
      </c>
      <c r="AD48" s="68"/>
      <c r="AE48" s="68"/>
      <c r="AF48" s="68"/>
      <c r="AG48" s="68"/>
    </row>
    <row r="49" spans="1:33" ht="13">
      <c r="A49" s="20">
        <v>15</v>
      </c>
      <c r="B49" s="20" t="s">
        <v>226</v>
      </c>
      <c r="C49" s="20" t="s">
        <v>14</v>
      </c>
      <c r="D49" s="24">
        <f t="shared" si="1"/>
        <v>62</v>
      </c>
      <c r="E49" s="19">
        <f t="shared" si="2"/>
        <v>42</v>
      </c>
      <c r="F49" s="75">
        <f>SUM(M49+Q49+S49+U49)</f>
        <v>29</v>
      </c>
      <c r="G49" s="76">
        <v>13</v>
      </c>
      <c r="H49" s="35">
        <v>6</v>
      </c>
      <c r="I49" s="105">
        <v>13</v>
      </c>
      <c r="J49" s="35">
        <v>10</v>
      </c>
      <c r="K49" s="35">
        <v>9</v>
      </c>
      <c r="L49" s="26">
        <v>13</v>
      </c>
      <c r="M49" s="106">
        <v>6</v>
      </c>
      <c r="N49" s="26">
        <v>16</v>
      </c>
      <c r="O49" s="27">
        <v>3</v>
      </c>
      <c r="P49" s="28">
        <v>6</v>
      </c>
      <c r="Q49" s="109">
        <v>6</v>
      </c>
      <c r="R49" s="42">
        <v>12</v>
      </c>
      <c r="S49" s="108">
        <v>7</v>
      </c>
      <c r="T49" s="42">
        <v>9</v>
      </c>
      <c r="U49" s="108">
        <v>10</v>
      </c>
      <c r="V49" s="42">
        <v>8</v>
      </c>
      <c r="W49" s="42">
        <v>4</v>
      </c>
      <c r="X49" s="67"/>
      <c r="Y49" s="67"/>
      <c r="Z49" s="67">
        <v>15</v>
      </c>
      <c r="AA49" s="67">
        <v>4</v>
      </c>
      <c r="AB49" s="67"/>
      <c r="AC49" s="67"/>
      <c r="AD49" s="68"/>
      <c r="AE49" s="68"/>
      <c r="AF49" s="68"/>
      <c r="AG49" s="68"/>
    </row>
    <row r="50" spans="1:33" ht="13">
      <c r="A50" s="20">
        <v>16</v>
      </c>
      <c r="B50" s="20" t="s">
        <v>388</v>
      </c>
      <c r="C50" s="20" t="s">
        <v>22</v>
      </c>
      <c r="D50" s="24">
        <f t="shared" si="1"/>
        <v>56</v>
      </c>
      <c r="E50" s="19">
        <f t="shared" si="2"/>
        <v>39</v>
      </c>
      <c r="F50" s="75">
        <f>SUM(M50+O50+Y50+AC50)</f>
        <v>28</v>
      </c>
      <c r="G50" s="76">
        <v>11</v>
      </c>
      <c r="H50" s="35">
        <v>15</v>
      </c>
      <c r="I50" s="35">
        <v>4</v>
      </c>
      <c r="J50" s="35">
        <v>8</v>
      </c>
      <c r="K50" s="105">
        <v>11</v>
      </c>
      <c r="L50" s="26">
        <v>10</v>
      </c>
      <c r="M50" s="106">
        <v>9</v>
      </c>
      <c r="N50" s="26">
        <v>10</v>
      </c>
      <c r="O50" s="107">
        <v>9</v>
      </c>
      <c r="P50" s="28">
        <v>9</v>
      </c>
      <c r="Q50" s="28">
        <v>3</v>
      </c>
      <c r="R50" s="42"/>
      <c r="S50" s="42"/>
      <c r="T50" s="42">
        <v>16</v>
      </c>
      <c r="U50" s="42">
        <v>3</v>
      </c>
      <c r="V50" s="42">
        <v>7</v>
      </c>
      <c r="W50" s="42">
        <v>5</v>
      </c>
      <c r="X50" s="67">
        <v>14</v>
      </c>
      <c r="Y50" s="108">
        <v>5</v>
      </c>
      <c r="Z50" s="67">
        <v>17</v>
      </c>
      <c r="AA50" s="67">
        <v>2</v>
      </c>
      <c r="AB50" s="67">
        <v>7</v>
      </c>
      <c r="AC50" s="110">
        <v>5</v>
      </c>
      <c r="AD50" s="68"/>
      <c r="AE50" s="68"/>
      <c r="AF50" s="68"/>
      <c r="AG50" s="68"/>
    </row>
    <row r="51" spans="1:33" ht="13">
      <c r="A51" s="20">
        <v>17</v>
      </c>
      <c r="B51" s="20" t="s">
        <v>229</v>
      </c>
      <c r="C51" s="20" t="s">
        <v>29</v>
      </c>
      <c r="D51" s="24">
        <f t="shared" si="1"/>
        <v>42</v>
      </c>
      <c r="E51" s="19">
        <f t="shared" si="2"/>
        <v>30</v>
      </c>
      <c r="F51" s="75">
        <f>SUM(M51+O51+Q51+Y51)</f>
        <v>18</v>
      </c>
      <c r="G51" s="76">
        <v>12</v>
      </c>
      <c r="H51" s="35">
        <v>9</v>
      </c>
      <c r="I51" s="35">
        <v>10</v>
      </c>
      <c r="J51" s="35">
        <v>7</v>
      </c>
      <c r="K51" s="105">
        <v>12</v>
      </c>
      <c r="L51" s="26">
        <v>16</v>
      </c>
      <c r="M51" s="106">
        <v>3</v>
      </c>
      <c r="N51" s="26">
        <v>13</v>
      </c>
      <c r="O51" s="107">
        <v>6</v>
      </c>
      <c r="P51" s="28">
        <v>4</v>
      </c>
      <c r="Q51" s="109">
        <v>8</v>
      </c>
      <c r="R51" s="42"/>
      <c r="S51" s="42"/>
      <c r="T51" s="42"/>
      <c r="U51" s="42"/>
      <c r="V51" s="42">
        <v>10</v>
      </c>
      <c r="W51" s="42">
        <v>2</v>
      </c>
      <c r="X51" s="67">
        <v>18</v>
      </c>
      <c r="Y51" s="108">
        <v>1</v>
      </c>
      <c r="Z51" s="67"/>
      <c r="AA51" s="67"/>
      <c r="AB51" s="67"/>
      <c r="AC51" s="67"/>
      <c r="AD51" s="68"/>
      <c r="AE51" s="68"/>
      <c r="AF51" s="68"/>
      <c r="AG51" s="68"/>
    </row>
    <row r="52" spans="1:33" ht="13">
      <c r="A52" s="20">
        <v>18</v>
      </c>
      <c r="B52" s="20" t="s">
        <v>230</v>
      </c>
      <c r="C52" s="20" t="s">
        <v>43</v>
      </c>
      <c r="D52" s="24">
        <f t="shared" si="1"/>
        <v>40</v>
      </c>
      <c r="E52" s="19">
        <f t="shared" si="2"/>
        <v>29</v>
      </c>
      <c r="F52" s="75">
        <f>SUM(S52+U52+W52+AA52)</f>
        <v>27</v>
      </c>
      <c r="G52" s="76">
        <v>2</v>
      </c>
      <c r="H52" s="35">
        <v>17</v>
      </c>
      <c r="I52" s="105">
        <v>2</v>
      </c>
      <c r="J52" s="35"/>
      <c r="K52" s="35"/>
      <c r="L52" s="26">
        <v>15</v>
      </c>
      <c r="M52" s="26">
        <v>4</v>
      </c>
      <c r="N52" s="26"/>
      <c r="O52" s="27"/>
      <c r="P52" s="28"/>
      <c r="Q52" s="28"/>
      <c r="R52" s="42">
        <v>13</v>
      </c>
      <c r="S52" s="108">
        <v>6</v>
      </c>
      <c r="T52" s="42">
        <v>14</v>
      </c>
      <c r="U52" s="108">
        <v>5</v>
      </c>
      <c r="V52" s="42">
        <v>4</v>
      </c>
      <c r="W52" s="110">
        <v>8</v>
      </c>
      <c r="X52" s="67"/>
      <c r="Y52" s="67"/>
      <c r="Z52" s="67">
        <v>11</v>
      </c>
      <c r="AA52" s="108">
        <v>8</v>
      </c>
      <c r="AB52" s="67">
        <v>5</v>
      </c>
      <c r="AC52" s="67">
        <v>7</v>
      </c>
      <c r="AD52" s="68"/>
      <c r="AE52" s="68"/>
      <c r="AF52" s="68"/>
      <c r="AG52" s="68"/>
    </row>
    <row r="53" spans="1:33" ht="13">
      <c r="A53" s="20">
        <v>19</v>
      </c>
      <c r="B53" s="20" t="s">
        <v>232</v>
      </c>
      <c r="C53" s="20" t="s">
        <v>29</v>
      </c>
      <c r="D53" s="24">
        <f t="shared" si="1"/>
        <v>31</v>
      </c>
      <c r="E53" s="19">
        <f t="shared" si="2"/>
        <v>28</v>
      </c>
      <c r="F53" s="75">
        <f>SUM(M53+S53+W53+Y53)</f>
        <v>25</v>
      </c>
      <c r="G53" s="76">
        <v>3</v>
      </c>
      <c r="H53" s="35"/>
      <c r="I53" s="35"/>
      <c r="J53" s="35">
        <v>16</v>
      </c>
      <c r="K53" s="105">
        <v>3</v>
      </c>
      <c r="L53" s="26">
        <v>11</v>
      </c>
      <c r="M53" s="106">
        <v>8</v>
      </c>
      <c r="N53" s="26"/>
      <c r="O53" s="27"/>
      <c r="P53" s="28"/>
      <c r="Q53" s="28"/>
      <c r="R53" s="42">
        <v>15</v>
      </c>
      <c r="S53" s="108">
        <v>4</v>
      </c>
      <c r="T53" s="42"/>
      <c r="U53" s="42"/>
      <c r="V53" s="42">
        <v>3</v>
      </c>
      <c r="W53" s="110">
        <v>10</v>
      </c>
      <c r="X53" s="67">
        <v>16</v>
      </c>
      <c r="Y53" s="108">
        <v>3</v>
      </c>
      <c r="Z53" s="67">
        <v>16</v>
      </c>
      <c r="AA53" s="67">
        <v>3</v>
      </c>
      <c r="AB53" s="67"/>
      <c r="AC53" s="67"/>
      <c r="AD53" s="68"/>
      <c r="AE53" s="68"/>
      <c r="AF53" s="68"/>
      <c r="AG53" s="68"/>
    </row>
    <row r="54" spans="1:33" ht="13">
      <c r="A54" s="20">
        <v>20</v>
      </c>
      <c r="B54" s="20" t="s">
        <v>223</v>
      </c>
      <c r="C54" s="20" t="s">
        <v>49</v>
      </c>
      <c r="D54" s="24">
        <f t="shared" si="1"/>
        <v>25</v>
      </c>
      <c r="E54" s="19">
        <f t="shared" si="2"/>
        <v>20</v>
      </c>
      <c r="F54" s="75">
        <v>15</v>
      </c>
      <c r="G54" s="76">
        <v>5</v>
      </c>
      <c r="H54" s="35">
        <v>18</v>
      </c>
      <c r="I54" s="35">
        <v>1</v>
      </c>
      <c r="J54" s="35">
        <v>14</v>
      </c>
      <c r="K54" s="105">
        <v>5</v>
      </c>
      <c r="L54" s="26"/>
      <c r="M54" s="26"/>
      <c r="N54" s="26">
        <v>14</v>
      </c>
      <c r="O54" s="107">
        <v>5</v>
      </c>
      <c r="P54" s="28">
        <v>3</v>
      </c>
      <c r="Q54" s="109">
        <v>10</v>
      </c>
      <c r="R54" s="42"/>
      <c r="S54" s="42"/>
      <c r="T54" s="42"/>
      <c r="U54" s="42"/>
      <c r="V54" s="42"/>
      <c r="W54" s="42"/>
      <c r="X54" s="67"/>
      <c r="Y54" s="67"/>
      <c r="Z54" s="67"/>
      <c r="AA54" s="67"/>
      <c r="AB54" s="67">
        <v>8</v>
      </c>
      <c r="AC54" s="67">
        <v>4</v>
      </c>
      <c r="AD54" s="68"/>
      <c r="AE54" s="68"/>
      <c r="AF54" s="68"/>
      <c r="AG54" s="68"/>
    </row>
    <row r="55" spans="1:33" ht="13">
      <c r="A55" s="20">
        <v>21</v>
      </c>
      <c r="B55" s="20" t="s">
        <v>260</v>
      </c>
      <c r="C55" s="20" t="s">
        <v>30</v>
      </c>
      <c r="D55" s="24">
        <f t="shared" si="1"/>
        <v>21</v>
      </c>
      <c r="E55" s="19">
        <f t="shared" si="2"/>
        <v>20</v>
      </c>
      <c r="F55" s="75">
        <f>SUM(M55+S55+U55+Y55)</f>
        <v>20</v>
      </c>
      <c r="G55" s="76">
        <v>0</v>
      </c>
      <c r="H55" s="35"/>
      <c r="I55" s="35"/>
      <c r="J55" s="35"/>
      <c r="K55" s="35"/>
      <c r="L55" s="26">
        <v>14</v>
      </c>
      <c r="M55" s="106">
        <v>5</v>
      </c>
      <c r="N55" s="26"/>
      <c r="O55" s="27"/>
      <c r="P55" s="28">
        <v>11</v>
      </c>
      <c r="Q55" s="28">
        <v>1</v>
      </c>
      <c r="R55" s="42">
        <v>14</v>
      </c>
      <c r="S55" s="108">
        <v>5</v>
      </c>
      <c r="T55" s="42">
        <v>13</v>
      </c>
      <c r="U55" s="108">
        <v>6</v>
      </c>
      <c r="V55" s="42"/>
      <c r="W55" s="42"/>
      <c r="X55" s="67">
        <v>15</v>
      </c>
      <c r="Y55" s="108">
        <v>4</v>
      </c>
      <c r="Z55" s="67"/>
      <c r="AA55" s="67"/>
      <c r="AB55" s="67"/>
      <c r="AC55" s="67"/>
      <c r="AD55" s="68"/>
      <c r="AE55" s="68"/>
      <c r="AF55" s="68"/>
      <c r="AG55" s="68"/>
    </row>
    <row r="56" spans="1:33" ht="13">
      <c r="A56" s="20">
        <v>22</v>
      </c>
      <c r="B56" s="20" t="s">
        <v>389</v>
      </c>
      <c r="C56" s="20" t="s">
        <v>62</v>
      </c>
      <c r="D56" s="24">
        <f t="shared" si="1"/>
        <v>13</v>
      </c>
      <c r="E56" s="19">
        <f t="shared" si="2"/>
        <v>13</v>
      </c>
      <c r="F56" s="75">
        <v>9</v>
      </c>
      <c r="G56" s="76">
        <v>4</v>
      </c>
      <c r="H56" s="35"/>
      <c r="I56" s="35"/>
      <c r="J56" s="35">
        <v>15</v>
      </c>
      <c r="K56" s="105">
        <v>4</v>
      </c>
      <c r="L56" s="26"/>
      <c r="M56" s="26"/>
      <c r="N56" s="26"/>
      <c r="O56" s="27"/>
      <c r="P56" s="28"/>
      <c r="Q56" s="28"/>
      <c r="R56" s="42"/>
      <c r="S56" s="42"/>
      <c r="T56" s="42">
        <v>17</v>
      </c>
      <c r="U56" s="108">
        <v>2</v>
      </c>
      <c r="V56" s="42">
        <v>11</v>
      </c>
      <c r="W56" s="110">
        <v>1</v>
      </c>
      <c r="X56" s="67"/>
      <c r="Y56" s="67"/>
      <c r="Z56" s="67">
        <v>13</v>
      </c>
      <c r="AA56" s="108">
        <v>6</v>
      </c>
      <c r="AB56" s="67"/>
      <c r="AC56" s="67"/>
      <c r="AD56" s="68"/>
      <c r="AE56" s="68"/>
      <c r="AF56" s="68"/>
      <c r="AG56" s="68"/>
    </row>
    <row r="57" spans="1:33" ht="13">
      <c r="A57" s="20">
        <v>23</v>
      </c>
      <c r="B57" s="20" t="s">
        <v>390</v>
      </c>
      <c r="C57" s="20" t="s">
        <v>20</v>
      </c>
      <c r="D57" s="24">
        <f t="shared" si="1"/>
        <v>10</v>
      </c>
      <c r="E57" s="19">
        <f t="shared" si="2"/>
        <v>10</v>
      </c>
      <c r="F57" s="75">
        <f>SUM(O57+Q57+S57)</f>
        <v>10</v>
      </c>
      <c r="G57" s="76">
        <v>0</v>
      </c>
      <c r="H57" s="35"/>
      <c r="I57" s="35"/>
      <c r="J57" s="35"/>
      <c r="K57" s="35"/>
      <c r="L57" s="26"/>
      <c r="M57" s="26"/>
      <c r="N57" s="26">
        <v>15</v>
      </c>
      <c r="O57" s="107">
        <v>4</v>
      </c>
      <c r="P57" s="28">
        <v>7</v>
      </c>
      <c r="Q57" s="109">
        <v>5</v>
      </c>
      <c r="R57" s="42">
        <v>18</v>
      </c>
      <c r="S57" s="108">
        <v>1</v>
      </c>
      <c r="T57" s="42"/>
      <c r="U57" s="42"/>
      <c r="V57" s="42"/>
      <c r="W57" s="42"/>
      <c r="X57" s="67"/>
      <c r="Y57" s="67"/>
      <c r="Z57" s="67"/>
      <c r="AA57" s="67"/>
      <c r="AB57" s="67"/>
      <c r="AC57" s="67"/>
      <c r="AD57" s="68"/>
      <c r="AE57" s="68"/>
      <c r="AF57" s="68"/>
      <c r="AG57" s="68"/>
    </row>
    <row r="58" spans="1:33" ht="13">
      <c r="A58" s="20">
        <v>24</v>
      </c>
      <c r="B58" s="20" t="s">
        <v>276</v>
      </c>
      <c r="C58" s="20" t="s">
        <v>27</v>
      </c>
      <c r="D58" s="24">
        <f t="shared" si="1"/>
        <v>9</v>
      </c>
      <c r="E58" s="19">
        <f t="shared" si="2"/>
        <v>9</v>
      </c>
      <c r="F58" s="75">
        <v>9</v>
      </c>
      <c r="G58" s="76">
        <v>0</v>
      </c>
      <c r="H58" s="35"/>
      <c r="I58" s="35"/>
      <c r="J58" s="35"/>
      <c r="K58" s="35"/>
      <c r="L58" s="26"/>
      <c r="M58" s="26"/>
      <c r="N58" s="26"/>
      <c r="O58" s="27"/>
      <c r="P58" s="28"/>
      <c r="Q58" s="28"/>
      <c r="R58" s="42">
        <v>10</v>
      </c>
      <c r="S58" s="108">
        <v>9</v>
      </c>
      <c r="T58" s="42"/>
      <c r="U58" s="42"/>
      <c r="V58" s="42"/>
      <c r="W58" s="42"/>
      <c r="X58" s="67"/>
      <c r="Y58" s="67"/>
      <c r="Z58" s="67"/>
      <c r="AA58" s="67"/>
      <c r="AB58" s="67"/>
      <c r="AC58" s="67"/>
      <c r="AD58" s="68"/>
      <c r="AE58" s="68"/>
      <c r="AF58" s="68"/>
      <c r="AG58" s="68"/>
    </row>
    <row r="59" spans="1:33" ht="13">
      <c r="A59" s="20">
        <v>25</v>
      </c>
      <c r="B59" s="20" t="s">
        <v>296</v>
      </c>
      <c r="C59" s="20" t="s">
        <v>14</v>
      </c>
      <c r="D59" s="24">
        <f t="shared" si="1"/>
        <v>9</v>
      </c>
      <c r="E59" s="19">
        <f t="shared" si="2"/>
        <v>9</v>
      </c>
      <c r="F59" s="75">
        <v>9</v>
      </c>
      <c r="G59" s="76">
        <v>0</v>
      </c>
      <c r="H59" s="35"/>
      <c r="I59" s="35"/>
      <c r="J59" s="35"/>
      <c r="K59" s="35"/>
      <c r="L59" s="26"/>
      <c r="M59" s="26"/>
      <c r="N59" s="26">
        <v>17</v>
      </c>
      <c r="O59" s="107">
        <v>2</v>
      </c>
      <c r="P59" s="28"/>
      <c r="Q59" s="28"/>
      <c r="R59" s="42"/>
      <c r="S59" s="42"/>
      <c r="T59" s="42"/>
      <c r="U59" s="42"/>
      <c r="V59" s="42"/>
      <c r="W59" s="42"/>
      <c r="X59" s="67">
        <v>17</v>
      </c>
      <c r="Y59" s="108">
        <v>2</v>
      </c>
      <c r="Z59" s="67"/>
      <c r="AA59" s="67"/>
      <c r="AB59" s="67">
        <v>7</v>
      </c>
      <c r="AC59" s="110">
        <v>5</v>
      </c>
      <c r="AD59" s="68"/>
      <c r="AE59" s="68"/>
      <c r="AF59" s="68"/>
      <c r="AG59" s="68"/>
    </row>
    <row r="60" spans="1:33" ht="13">
      <c r="A60" s="20">
        <v>26</v>
      </c>
      <c r="B60" s="20" t="s">
        <v>293</v>
      </c>
      <c r="C60" s="20" t="s">
        <v>34</v>
      </c>
      <c r="D60" s="24">
        <f t="shared" si="1"/>
        <v>9</v>
      </c>
      <c r="E60" s="19">
        <f t="shared" si="2"/>
        <v>8</v>
      </c>
      <c r="F60" s="75">
        <v>8</v>
      </c>
      <c r="G60" s="76">
        <v>0</v>
      </c>
      <c r="H60" s="35"/>
      <c r="I60" s="35"/>
      <c r="J60" s="35"/>
      <c r="K60" s="35"/>
      <c r="L60" s="26"/>
      <c r="M60" s="26"/>
      <c r="N60" s="26"/>
      <c r="O60" s="27"/>
      <c r="P60" s="28">
        <v>8</v>
      </c>
      <c r="Q60" s="109">
        <v>4</v>
      </c>
      <c r="R60" s="42">
        <v>16</v>
      </c>
      <c r="S60" s="108">
        <v>3</v>
      </c>
      <c r="T60" s="42">
        <v>18</v>
      </c>
      <c r="U60" s="108">
        <v>1</v>
      </c>
      <c r="V60" s="42"/>
      <c r="W60" s="42"/>
      <c r="X60" s="67"/>
      <c r="Y60" s="67"/>
      <c r="Z60" s="67"/>
      <c r="AA60" s="67"/>
      <c r="AB60" s="67">
        <v>11</v>
      </c>
      <c r="AC60" s="67">
        <v>1</v>
      </c>
      <c r="AD60" s="68"/>
      <c r="AE60" s="68"/>
      <c r="AF60" s="68"/>
      <c r="AG60" s="68"/>
    </row>
    <row r="61" spans="1:33" ht="13">
      <c r="A61" s="20">
        <v>27</v>
      </c>
      <c r="B61" s="20" t="s">
        <v>392</v>
      </c>
      <c r="C61" s="20" t="s">
        <v>203</v>
      </c>
      <c r="D61" s="24">
        <f t="shared" si="1"/>
        <v>7</v>
      </c>
      <c r="E61" s="19">
        <f t="shared" si="2"/>
        <v>7</v>
      </c>
      <c r="F61" s="75">
        <v>7</v>
      </c>
      <c r="G61" s="76">
        <v>0</v>
      </c>
      <c r="H61" s="35"/>
      <c r="I61" s="35"/>
      <c r="J61" s="35"/>
      <c r="K61" s="35"/>
      <c r="L61" s="26">
        <v>17</v>
      </c>
      <c r="M61" s="106">
        <v>2</v>
      </c>
      <c r="N61" s="26"/>
      <c r="O61" s="27"/>
      <c r="P61" s="28"/>
      <c r="Q61" s="28"/>
      <c r="R61" s="42"/>
      <c r="S61" s="42"/>
      <c r="T61" s="42">
        <v>15</v>
      </c>
      <c r="U61" s="108">
        <v>4</v>
      </c>
      <c r="V61" s="42"/>
      <c r="W61" s="42"/>
      <c r="X61" s="67"/>
      <c r="Y61" s="67"/>
      <c r="Z61" s="67">
        <v>18</v>
      </c>
      <c r="AA61" s="108">
        <v>1</v>
      </c>
      <c r="AB61" s="67"/>
      <c r="AC61" s="67"/>
      <c r="AD61" s="68"/>
      <c r="AE61" s="68"/>
      <c r="AF61" s="68"/>
      <c r="AG61" s="68"/>
    </row>
    <row r="62" spans="1:33" ht="13">
      <c r="A62" s="20">
        <v>28</v>
      </c>
      <c r="B62" s="20" t="s">
        <v>274</v>
      </c>
      <c r="C62" s="20" t="s">
        <v>22</v>
      </c>
      <c r="D62" s="24">
        <f t="shared" si="1"/>
        <v>9</v>
      </c>
      <c r="E62" s="19">
        <f t="shared" si="2"/>
        <v>6</v>
      </c>
      <c r="F62" s="75">
        <v>6</v>
      </c>
      <c r="G62" s="76">
        <v>0</v>
      </c>
      <c r="H62" s="35"/>
      <c r="I62" s="35"/>
      <c r="J62" s="35"/>
      <c r="K62" s="35"/>
      <c r="L62" s="26"/>
      <c r="M62" s="26"/>
      <c r="N62" s="26">
        <v>18</v>
      </c>
      <c r="O62" s="107">
        <v>1</v>
      </c>
      <c r="P62" s="28">
        <v>9</v>
      </c>
      <c r="Q62" s="28">
        <v>3</v>
      </c>
      <c r="R62" s="42"/>
      <c r="S62" s="42"/>
      <c r="T62" s="42"/>
      <c r="U62" s="42"/>
      <c r="V62" s="42">
        <v>7</v>
      </c>
      <c r="W62" s="110">
        <v>5</v>
      </c>
      <c r="X62" s="67"/>
      <c r="Y62" s="67"/>
      <c r="Z62" s="67"/>
      <c r="AA62" s="67"/>
      <c r="AB62" s="67"/>
      <c r="AC62" s="67"/>
      <c r="AD62" s="68"/>
      <c r="AE62" s="68"/>
      <c r="AF62" s="68"/>
      <c r="AG62" s="68"/>
    </row>
    <row r="63" spans="1:33" ht="13">
      <c r="A63" s="20">
        <v>29</v>
      </c>
      <c r="B63" s="20" t="s">
        <v>427</v>
      </c>
      <c r="C63" s="20" t="s">
        <v>25</v>
      </c>
      <c r="D63" s="24">
        <f t="shared" si="1"/>
        <v>6</v>
      </c>
      <c r="E63" s="19">
        <f t="shared" si="2"/>
        <v>6</v>
      </c>
      <c r="F63" s="75">
        <v>6</v>
      </c>
      <c r="G63" s="76">
        <v>0</v>
      </c>
      <c r="H63" s="35"/>
      <c r="I63" s="35"/>
      <c r="J63" s="35"/>
      <c r="K63" s="105"/>
      <c r="L63" s="26"/>
      <c r="M63" s="26"/>
      <c r="N63" s="26"/>
      <c r="O63" s="27"/>
      <c r="P63" s="28"/>
      <c r="Q63" s="28"/>
      <c r="R63" s="42"/>
      <c r="S63" s="42"/>
      <c r="T63" s="42"/>
      <c r="U63" s="42"/>
      <c r="V63" s="42"/>
      <c r="W63" s="42"/>
      <c r="X63" s="67"/>
      <c r="Y63" s="67"/>
      <c r="Z63" s="67"/>
      <c r="AA63" s="67"/>
      <c r="AB63" s="67">
        <v>6</v>
      </c>
      <c r="AC63" s="110">
        <v>6</v>
      </c>
      <c r="AD63" s="68"/>
      <c r="AE63" s="68"/>
      <c r="AF63" s="68"/>
      <c r="AG63" s="68"/>
    </row>
    <row r="64" spans="1:33" ht="13">
      <c r="A64" s="20">
        <v>30</v>
      </c>
      <c r="B64" s="20" t="s">
        <v>433</v>
      </c>
      <c r="C64" s="20" t="s">
        <v>21</v>
      </c>
      <c r="D64" s="24">
        <f t="shared" si="1"/>
        <v>5</v>
      </c>
      <c r="E64" s="19">
        <f t="shared" si="2"/>
        <v>5</v>
      </c>
      <c r="F64" s="75">
        <v>5</v>
      </c>
      <c r="G64" s="76">
        <v>0</v>
      </c>
      <c r="H64" s="35"/>
      <c r="I64" s="35"/>
      <c r="J64" s="35"/>
      <c r="K64" s="105"/>
      <c r="L64" s="26"/>
      <c r="M64" s="26"/>
      <c r="N64" s="26"/>
      <c r="O64" s="27"/>
      <c r="P64" s="28"/>
      <c r="Q64" s="28"/>
      <c r="R64" s="42"/>
      <c r="S64" s="42"/>
      <c r="T64" s="42"/>
      <c r="U64" s="42"/>
      <c r="V64" s="42"/>
      <c r="W64" s="42"/>
      <c r="X64" s="67"/>
      <c r="Y64" s="67"/>
      <c r="Z64" s="67">
        <v>14</v>
      </c>
      <c r="AA64" s="108">
        <v>5</v>
      </c>
      <c r="AB64" s="67"/>
      <c r="AC64" s="67"/>
      <c r="AD64" s="68"/>
      <c r="AE64" s="68"/>
      <c r="AF64" s="68"/>
      <c r="AG64" s="68"/>
    </row>
    <row r="65" spans="1:33" ht="13">
      <c r="A65" s="20">
        <v>31</v>
      </c>
      <c r="B65" s="20" t="s">
        <v>258</v>
      </c>
      <c r="C65" s="20" t="s">
        <v>29</v>
      </c>
      <c r="D65" s="24">
        <f t="shared" si="1"/>
        <v>4</v>
      </c>
      <c r="E65" s="19">
        <f t="shared" si="2"/>
        <v>4</v>
      </c>
      <c r="F65" s="75">
        <v>2</v>
      </c>
      <c r="G65" s="76">
        <v>2</v>
      </c>
      <c r="H65" s="35"/>
      <c r="I65" s="35"/>
      <c r="J65" s="35">
        <v>17</v>
      </c>
      <c r="K65" s="105">
        <v>2</v>
      </c>
      <c r="L65" s="26"/>
      <c r="M65" s="26"/>
      <c r="N65" s="26"/>
      <c r="O65" s="27"/>
      <c r="P65" s="28"/>
      <c r="Q65" s="28"/>
      <c r="R65" s="42"/>
      <c r="S65" s="42"/>
      <c r="T65" s="42"/>
      <c r="U65" s="42"/>
      <c r="V65" s="42">
        <v>10</v>
      </c>
      <c r="W65" s="110">
        <v>2</v>
      </c>
      <c r="X65" s="67"/>
      <c r="Y65" s="67"/>
      <c r="Z65" s="67"/>
      <c r="AA65" s="67"/>
      <c r="AB65" s="67"/>
      <c r="AC65" s="67"/>
      <c r="AD65" s="68"/>
      <c r="AE65" s="68"/>
      <c r="AF65" s="68"/>
      <c r="AG65" s="68"/>
    </row>
    <row r="66" spans="1:33" ht="13">
      <c r="A66" s="20">
        <v>32</v>
      </c>
      <c r="B66" s="20" t="s">
        <v>428</v>
      </c>
      <c r="C66" s="20" t="s">
        <v>40</v>
      </c>
      <c r="D66" s="24">
        <f t="shared" si="1"/>
        <v>3</v>
      </c>
      <c r="E66" s="19">
        <f t="shared" si="2"/>
        <v>3</v>
      </c>
      <c r="F66" s="75">
        <v>3</v>
      </c>
      <c r="G66" s="76">
        <v>0</v>
      </c>
      <c r="H66" s="35"/>
      <c r="I66" s="35"/>
      <c r="J66" s="35"/>
      <c r="K66" s="105"/>
      <c r="L66" s="26"/>
      <c r="M66" s="26"/>
      <c r="N66" s="26"/>
      <c r="O66" s="27"/>
      <c r="P66" s="28"/>
      <c r="Q66" s="28"/>
      <c r="R66" s="42"/>
      <c r="S66" s="42"/>
      <c r="T66" s="42"/>
      <c r="U66" s="42"/>
      <c r="V66" s="42"/>
      <c r="W66" s="42"/>
      <c r="X66" s="67"/>
      <c r="Y66" s="67"/>
      <c r="Z66" s="67"/>
      <c r="AA66" s="67"/>
      <c r="AB66" s="67">
        <v>9</v>
      </c>
      <c r="AC66" s="110">
        <v>3</v>
      </c>
      <c r="AD66" s="68"/>
      <c r="AE66" s="68"/>
      <c r="AF66" s="68"/>
      <c r="AG66" s="68"/>
    </row>
    <row r="67" spans="1:33" ht="13">
      <c r="A67" s="20">
        <v>33</v>
      </c>
      <c r="B67" s="20" t="s">
        <v>429</v>
      </c>
      <c r="C67" s="20" t="s">
        <v>28</v>
      </c>
      <c r="D67" s="24">
        <f t="shared" si="1"/>
        <v>3</v>
      </c>
      <c r="E67" s="19">
        <f t="shared" si="2"/>
        <v>3</v>
      </c>
      <c r="F67" s="75">
        <v>3</v>
      </c>
      <c r="G67" s="76">
        <v>0</v>
      </c>
      <c r="H67" s="35"/>
      <c r="I67" s="35"/>
      <c r="J67" s="35"/>
      <c r="K67" s="105"/>
      <c r="L67" s="26"/>
      <c r="M67" s="26"/>
      <c r="N67" s="26"/>
      <c r="O67" s="27"/>
      <c r="P67" s="28"/>
      <c r="Q67" s="28"/>
      <c r="R67" s="42"/>
      <c r="S67" s="42"/>
      <c r="T67" s="42"/>
      <c r="U67" s="42"/>
      <c r="V67" s="42"/>
      <c r="W67" s="42"/>
      <c r="X67" s="67"/>
      <c r="Y67" s="67"/>
      <c r="Z67" s="67"/>
      <c r="AA67" s="67"/>
      <c r="AB67" s="67">
        <v>9</v>
      </c>
      <c r="AC67" s="110">
        <v>3</v>
      </c>
      <c r="AD67" s="68"/>
      <c r="AE67" s="68"/>
      <c r="AF67" s="68"/>
      <c r="AG67" s="68"/>
    </row>
    <row r="68" spans="1:33" ht="13">
      <c r="A68" s="20">
        <v>34</v>
      </c>
      <c r="B68" s="20" t="s">
        <v>228</v>
      </c>
      <c r="C68" s="20" t="s">
        <v>20</v>
      </c>
      <c r="D68" s="24">
        <f t="shared" si="1"/>
        <v>2</v>
      </c>
      <c r="E68" s="19">
        <f t="shared" si="2"/>
        <v>2</v>
      </c>
      <c r="F68" s="75">
        <v>1</v>
      </c>
      <c r="G68" s="76">
        <v>1</v>
      </c>
      <c r="H68" s="35"/>
      <c r="I68" s="35"/>
      <c r="J68" s="35">
        <v>18</v>
      </c>
      <c r="K68" s="105">
        <v>1</v>
      </c>
      <c r="L68" s="26"/>
      <c r="M68" s="26"/>
      <c r="N68" s="26"/>
      <c r="O68" s="27"/>
      <c r="P68" s="28"/>
      <c r="Q68" s="28"/>
      <c r="R68" s="42"/>
      <c r="S68" s="42"/>
      <c r="T68" s="42"/>
      <c r="U68" s="42"/>
      <c r="V68" s="42">
        <v>11</v>
      </c>
      <c r="W68" s="110">
        <v>1</v>
      </c>
      <c r="X68" s="67"/>
      <c r="Y68" s="67"/>
      <c r="Z68" s="67"/>
      <c r="AA68" s="67"/>
      <c r="AB68" s="67"/>
      <c r="AC68" s="67"/>
      <c r="AD68" s="68"/>
      <c r="AE68" s="68"/>
      <c r="AF68" s="68"/>
      <c r="AG68" s="68"/>
    </row>
    <row r="69" spans="1:33" ht="13">
      <c r="A69" s="20">
        <v>35</v>
      </c>
      <c r="B69" s="20" t="s">
        <v>431</v>
      </c>
      <c r="C69" s="20" t="s">
        <v>13</v>
      </c>
      <c r="D69" s="24">
        <f t="shared" si="1"/>
        <v>2</v>
      </c>
      <c r="E69" s="19">
        <f t="shared" si="2"/>
        <v>2</v>
      </c>
      <c r="F69" s="75">
        <v>2</v>
      </c>
      <c r="G69" s="76">
        <v>0</v>
      </c>
      <c r="H69" s="35"/>
      <c r="I69" s="35"/>
      <c r="J69" s="35"/>
      <c r="K69" s="105"/>
      <c r="L69" s="26"/>
      <c r="M69" s="26"/>
      <c r="N69" s="26"/>
      <c r="O69" s="27"/>
      <c r="P69" s="28"/>
      <c r="Q69" s="28"/>
      <c r="R69" s="42"/>
      <c r="S69" s="42"/>
      <c r="T69" s="42"/>
      <c r="U69" s="42"/>
      <c r="V69" s="42"/>
      <c r="W69" s="42"/>
      <c r="X69" s="67"/>
      <c r="Y69" s="67"/>
      <c r="Z69" s="67"/>
      <c r="AA69" s="67"/>
      <c r="AB69" s="67">
        <v>10</v>
      </c>
      <c r="AC69" s="110">
        <v>2</v>
      </c>
      <c r="AD69" s="68"/>
      <c r="AE69" s="68"/>
      <c r="AF69" s="68"/>
      <c r="AG69" s="68"/>
    </row>
    <row r="70" spans="1:33" ht="13">
      <c r="A70" s="134">
        <v>36</v>
      </c>
      <c r="B70" s="134" t="s">
        <v>391</v>
      </c>
      <c r="C70" s="134" t="s">
        <v>30</v>
      </c>
      <c r="D70" s="135">
        <f t="shared" si="1"/>
        <v>1</v>
      </c>
      <c r="E70" s="136">
        <f t="shared" si="2"/>
        <v>1</v>
      </c>
      <c r="F70" s="137">
        <v>1</v>
      </c>
      <c r="G70" s="76">
        <v>0</v>
      </c>
      <c r="H70" s="35"/>
      <c r="I70" s="35"/>
      <c r="J70" s="35"/>
      <c r="K70" s="35"/>
      <c r="L70" s="26"/>
      <c r="M70" s="26"/>
      <c r="N70" s="26"/>
      <c r="O70" s="27"/>
      <c r="P70" s="28">
        <v>11</v>
      </c>
      <c r="Q70" s="109">
        <v>1</v>
      </c>
      <c r="R70" s="42"/>
      <c r="S70" s="42"/>
      <c r="T70" s="42"/>
      <c r="U70" s="42"/>
      <c r="V70" s="42"/>
      <c r="W70" s="42"/>
      <c r="X70" s="67"/>
      <c r="Y70" s="67"/>
      <c r="Z70" s="67"/>
      <c r="AA70" s="67"/>
      <c r="AB70" s="67"/>
      <c r="AC70" s="67"/>
      <c r="AD70" s="68"/>
      <c r="AE70" s="68"/>
      <c r="AF70" s="68"/>
      <c r="AG70" s="68"/>
    </row>
    <row r="71" spans="1:33" ht="13">
      <c r="A71" s="20"/>
      <c r="B71" s="20"/>
      <c r="C71" s="20"/>
      <c r="D71" s="20"/>
      <c r="E71" s="72"/>
      <c r="F71" s="75"/>
      <c r="G71" s="76"/>
      <c r="H71" s="55"/>
      <c r="I71" s="55"/>
      <c r="J71" s="55"/>
      <c r="K71" s="55"/>
      <c r="L71" s="18"/>
      <c r="M71" s="18"/>
      <c r="N71" s="18"/>
      <c r="O71" s="56"/>
      <c r="P71" s="24"/>
      <c r="Q71" s="24"/>
      <c r="R71" s="55"/>
      <c r="S71" s="55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E71" s="55"/>
      <c r="AF71" s="55"/>
      <c r="AG71" s="55"/>
    </row>
  </sheetData>
  <sheetProtection selectLockedCells="1" selectUnlockedCells="1"/>
  <sortState ref="A35:AG70">
    <sortCondition descending="1" ref="E35:E70"/>
  </sortState>
  <mergeCells count="12">
    <mergeCell ref="E32:G32"/>
    <mergeCell ref="E2:G2"/>
    <mergeCell ref="L2:Q2"/>
    <mergeCell ref="X2:AC2"/>
    <mergeCell ref="AD2:AG2"/>
    <mergeCell ref="H2:K2"/>
    <mergeCell ref="R2:W2"/>
    <mergeCell ref="L32:Q32"/>
    <mergeCell ref="R32:W32"/>
    <mergeCell ref="X32:AC32"/>
    <mergeCell ref="AD32:AG32"/>
    <mergeCell ref="H32:K32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9" tint="-0.249977111117893"/>
  </sheetPr>
  <dimension ref="A1:AO47"/>
  <sheetViews>
    <sheetView topLeftCell="A4" zoomScaleNormal="100" workbookViewId="0">
      <pane xSplit="3" topLeftCell="D1" activePane="topRight" state="frozen"/>
      <selection pane="topRight" activeCell="C17" sqref="C17:G19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7" width="4.6328125" style="1" customWidth="1"/>
    <col min="8" max="8" width="7.6328125" customWidth="1"/>
    <col min="9" max="9" width="3.6328125" customWidth="1"/>
    <col min="10" max="10" width="8.1796875" customWidth="1"/>
    <col min="11" max="11" width="3.6328125" customWidth="1"/>
    <col min="12" max="12" width="7.6328125" customWidth="1"/>
    <col min="13" max="13" width="3.6328125" customWidth="1"/>
    <col min="14" max="14" width="7.6328125" customWidth="1"/>
    <col min="15" max="15" width="3.6328125" customWidth="1"/>
    <col min="16" max="16" width="7.6328125" customWidth="1"/>
    <col min="17" max="17" width="3.6328125" customWidth="1"/>
    <col min="18" max="18" width="7.6328125" customWidth="1"/>
    <col min="19" max="19" width="3.6328125" customWidth="1"/>
    <col min="20" max="20" width="7.6328125" style="1" customWidth="1"/>
    <col min="21" max="21" width="3.6328125" style="1" customWidth="1"/>
    <col min="22" max="22" width="7.6328125" style="1" customWidth="1"/>
    <col min="23" max="23" width="3.6328125" style="1" customWidth="1"/>
    <col min="24" max="24" width="8.08984375" style="1" customWidth="1"/>
    <col min="25" max="25" width="4" style="1" customWidth="1"/>
    <col min="26" max="26" width="7.90625" style="1" customWidth="1"/>
    <col min="27" max="27" width="4.54296875" style="1" customWidth="1"/>
    <col min="28" max="28" width="8.08984375" style="1" customWidth="1"/>
    <col min="29" max="29" width="3.6328125" style="2" customWidth="1"/>
    <col min="30" max="30" width="7.6328125" style="1" customWidth="1"/>
    <col min="31" max="31" width="3.6328125" style="1" customWidth="1"/>
    <col min="32" max="32" width="7.6328125" style="1" customWidth="1"/>
    <col min="33" max="33" width="3.6328125" style="1" customWidth="1"/>
    <col min="34" max="34" width="9" style="1" customWidth="1"/>
    <col min="35" max="35" width="3.6328125" style="1" customWidth="1"/>
    <col min="36" max="36" width="7.6328125" style="1" customWidth="1"/>
    <col min="37" max="37" width="3.6328125" style="1" customWidth="1"/>
    <col min="38" max="38" width="9.1796875" style="1"/>
    <col min="39" max="39" width="4" style="1" customWidth="1"/>
    <col min="40" max="40" width="9.1796875" style="1"/>
    <col min="41" max="41" width="3.81640625" style="1" customWidth="1"/>
    <col min="42" max="16384" width="9.1796875" style="1"/>
  </cols>
  <sheetData>
    <row r="1" spans="1:41" ht="13" thickBot="1"/>
    <row r="2" spans="1:41" s="5" customFormat="1" ht="13.5" thickBot="1">
      <c r="A2" s="3"/>
      <c r="B2" s="22" t="s">
        <v>305</v>
      </c>
      <c r="C2" s="4"/>
      <c r="D2" s="129" t="s">
        <v>423</v>
      </c>
      <c r="E2" s="163" t="s">
        <v>442</v>
      </c>
      <c r="F2" s="164"/>
      <c r="G2" s="165"/>
      <c r="H2" s="173" t="s">
        <v>307</v>
      </c>
      <c r="I2" s="167"/>
      <c r="J2" s="167"/>
      <c r="K2" s="177"/>
      <c r="L2" s="178" t="s">
        <v>182</v>
      </c>
      <c r="M2" s="175"/>
      <c r="N2" s="175"/>
      <c r="O2" s="175"/>
      <c r="P2" s="175"/>
      <c r="Q2" s="175"/>
      <c r="R2" s="175"/>
      <c r="S2" s="176"/>
      <c r="T2" s="178" t="s">
        <v>181</v>
      </c>
      <c r="U2" s="175"/>
      <c r="V2" s="175"/>
      <c r="W2" s="175"/>
      <c r="X2" s="175"/>
      <c r="Y2" s="175"/>
      <c r="Z2" s="175"/>
      <c r="AA2" s="176"/>
      <c r="AB2" s="169" t="s">
        <v>90</v>
      </c>
      <c r="AC2" s="169"/>
      <c r="AD2" s="169"/>
      <c r="AE2" s="169"/>
      <c r="AF2" s="169"/>
      <c r="AG2" s="169"/>
      <c r="AH2" s="169"/>
      <c r="AI2" s="169"/>
      <c r="AJ2" s="169"/>
      <c r="AK2" s="169"/>
      <c r="AL2" s="170" t="s">
        <v>143</v>
      </c>
      <c r="AM2" s="171"/>
      <c r="AN2" s="171"/>
      <c r="AO2" s="172"/>
    </row>
    <row r="3" spans="1:41" ht="13">
      <c r="A3" s="6"/>
      <c r="B3" s="102" t="s">
        <v>416</v>
      </c>
      <c r="C3" s="7"/>
      <c r="D3" s="8" t="s">
        <v>0</v>
      </c>
      <c r="E3" s="8" t="s">
        <v>0</v>
      </c>
      <c r="F3" s="9" t="s">
        <v>1</v>
      </c>
      <c r="G3" s="9" t="s">
        <v>2</v>
      </c>
      <c r="H3" s="32" t="s">
        <v>3</v>
      </c>
      <c r="I3" s="33"/>
      <c r="J3" s="34" t="s">
        <v>3</v>
      </c>
      <c r="K3" s="33"/>
      <c r="L3" s="36" t="s">
        <v>3</v>
      </c>
      <c r="M3" s="37"/>
      <c r="N3" s="37" t="s">
        <v>3</v>
      </c>
      <c r="O3" s="37"/>
      <c r="P3" s="38" t="s">
        <v>3</v>
      </c>
      <c r="Q3" s="38"/>
      <c r="R3" s="38" t="s">
        <v>3</v>
      </c>
      <c r="S3" s="38"/>
      <c r="T3" s="39" t="s">
        <v>3</v>
      </c>
      <c r="U3" s="39"/>
      <c r="V3" s="39" t="s">
        <v>3</v>
      </c>
      <c r="W3" s="41"/>
      <c r="X3" s="39" t="s">
        <v>3</v>
      </c>
      <c r="Y3" s="41"/>
      <c r="Z3" s="39" t="s">
        <v>3</v>
      </c>
      <c r="AA3" s="41"/>
      <c r="AB3" s="57" t="s">
        <v>3</v>
      </c>
      <c r="AC3" s="58"/>
      <c r="AD3" s="57" t="s">
        <v>3</v>
      </c>
      <c r="AE3" s="58"/>
      <c r="AF3" s="57" t="s">
        <v>3</v>
      </c>
      <c r="AG3" s="58"/>
      <c r="AH3" s="57" t="s">
        <v>3</v>
      </c>
      <c r="AI3" s="57"/>
      <c r="AJ3" s="57" t="s">
        <v>3</v>
      </c>
      <c r="AK3" s="59"/>
      <c r="AL3" s="62" t="s">
        <v>3</v>
      </c>
      <c r="AM3" s="63"/>
      <c r="AN3" s="63" t="s">
        <v>3</v>
      </c>
      <c r="AO3" s="64"/>
    </row>
    <row r="4" spans="1:41" s="15" customFormat="1" ht="12" customHeight="1">
      <c r="A4" s="10"/>
      <c r="B4" s="11" t="s">
        <v>60</v>
      </c>
      <c r="C4" s="12" t="s">
        <v>4</v>
      </c>
      <c r="D4" s="13" t="s">
        <v>5</v>
      </c>
      <c r="E4" s="13" t="s">
        <v>5</v>
      </c>
      <c r="F4" s="14" t="s">
        <v>5</v>
      </c>
      <c r="G4" s="14" t="s">
        <v>5</v>
      </c>
      <c r="H4" s="43" t="s">
        <v>141</v>
      </c>
      <c r="I4" s="44" t="s">
        <v>5</v>
      </c>
      <c r="J4" s="43" t="s">
        <v>216</v>
      </c>
      <c r="K4" s="44" t="s">
        <v>5</v>
      </c>
      <c r="L4" s="46" t="s">
        <v>8</v>
      </c>
      <c r="M4" s="45" t="s">
        <v>5</v>
      </c>
      <c r="N4" s="46" t="s">
        <v>10</v>
      </c>
      <c r="O4" s="47" t="s">
        <v>5</v>
      </c>
      <c r="P4" s="48" t="s">
        <v>9</v>
      </c>
      <c r="Q4" s="49" t="s">
        <v>5</v>
      </c>
      <c r="R4" s="48" t="s">
        <v>273</v>
      </c>
      <c r="S4" s="49" t="s">
        <v>5</v>
      </c>
      <c r="T4" s="50" t="s">
        <v>8</v>
      </c>
      <c r="U4" s="51" t="s">
        <v>5</v>
      </c>
      <c r="V4" s="50" t="s">
        <v>353</v>
      </c>
      <c r="W4" s="51" t="s">
        <v>5</v>
      </c>
      <c r="X4" s="50" t="s">
        <v>9</v>
      </c>
      <c r="Y4" s="51" t="s">
        <v>5</v>
      </c>
      <c r="Z4" s="50" t="s">
        <v>246</v>
      </c>
      <c r="AA4" s="51" t="s">
        <v>5</v>
      </c>
      <c r="AB4" s="60" t="s">
        <v>269</v>
      </c>
      <c r="AC4" s="61" t="s">
        <v>5</v>
      </c>
      <c r="AD4" s="60" t="s">
        <v>8</v>
      </c>
      <c r="AE4" s="61" t="s">
        <v>5</v>
      </c>
      <c r="AF4" s="60" t="s">
        <v>10</v>
      </c>
      <c r="AG4" s="61" t="s">
        <v>5</v>
      </c>
      <c r="AH4" s="60" t="s">
        <v>9</v>
      </c>
      <c r="AI4" s="61" t="s">
        <v>5</v>
      </c>
      <c r="AJ4" s="60" t="s">
        <v>246</v>
      </c>
      <c r="AK4" s="61" t="s">
        <v>5</v>
      </c>
      <c r="AL4" s="65" t="s">
        <v>6</v>
      </c>
      <c r="AM4" s="66" t="s">
        <v>5</v>
      </c>
      <c r="AN4" s="65" t="s">
        <v>7</v>
      </c>
      <c r="AO4" s="66" t="s">
        <v>5</v>
      </c>
    </row>
    <row r="5" spans="1:41" ht="13">
      <c r="A5" s="18">
        <v>1</v>
      </c>
      <c r="B5" s="124" t="s">
        <v>144</v>
      </c>
      <c r="C5" s="18" t="s">
        <v>22</v>
      </c>
      <c r="D5" s="18">
        <f>SUM(I5+K5+M5+O5+Q5+S5+U5+W5+Y5+AA5+AC5+AE5+AG5+AI5+AK5+AM5+AO5)</f>
        <v>193</v>
      </c>
      <c r="E5" s="16">
        <f t="shared" ref="E5:E13" si="0">SUM(F5+G5)</f>
        <v>98</v>
      </c>
      <c r="F5" s="75">
        <f>SUM(M5+AC5+AE5+AG5)</f>
        <v>84</v>
      </c>
      <c r="G5" s="30">
        <v>14</v>
      </c>
      <c r="H5" s="35">
        <v>5</v>
      </c>
      <c r="I5" s="105">
        <v>14</v>
      </c>
      <c r="J5" s="35">
        <v>5</v>
      </c>
      <c r="K5" s="35">
        <v>14</v>
      </c>
      <c r="L5" s="26">
        <v>2</v>
      </c>
      <c r="M5" s="106">
        <v>21</v>
      </c>
      <c r="N5" s="26">
        <v>4</v>
      </c>
      <c r="O5" s="26">
        <v>15</v>
      </c>
      <c r="P5" s="26">
        <v>5</v>
      </c>
      <c r="Q5" s="28">
        <v>7</v>
      </c>
      <c r="R5" s="26">
        <v>5</v>
      </c>
      <c r="S5" s="28">
        <v>7</v>
      </c>
      <c r="T5" s="42" t="s">
        <v>346</v>
      </c>
      <c r="U5" s="42">
        <v>15</v>
      </c>
      <c r="V5" s="42" t="s">
        <v>352</v>
      </c>
      <c r="W5" s="42">
        <v>7</v>
      </c>
      <c r="X5" s="42">
        <v>5</v>
      </c>
      <c r="Y5" s="42">
        <v>7</v>
      </c>
      <c r="Z5" s="42">
        <v>5</v>
      </c>
      <c r="AA5" s="42">
        <v>7</v>
      </c>
      <c r="AB5" s="67">
        <v>1</v>
      </c>
      <c r="AC5" s="108">
        <v>25</v>
      </c>
      <c r="AD5" s="67">
        <v>2</v>
      </c>
      <c r="AE5" s="108">
        <v>21</v>
      </c>
      <c r="AF5" s="67">
        <v>3</v>
      </c>
      <c r="AG5" s="108">
        <v>17</v>
      </c>
      <c r="AH5" s="67">
        <v>4</v>
      </c>
      <c r="AI5" s="67">
        <v>8</v>
      </c>
      <c r="AJ5" s="67">
        <v>4</v>
      </c>
      <c r="AK5" s="67">
        <v>8</v>
      </c>
      <c r="AL5" s="68"/>
      <c r="AM5" s="68"/>
      <c r="AN5" s="68"/>
      <c r="AO5" s="68"/>
    </row>
    <row r="6" spans="1:41" ht="13">
      <c r="A6" s="18">
        <v>2</v>
      </c>
      <c r="B6" s="121" t="s">
        <v>145</v>
      </c>
      <c r="C6" s="18" t="s">
        <v>50</v>
      </c>
      <c r="D6" s="18">
        <f t="shared" ref="D6:D13" si="1">SUM(I6+K6+M6+O6+Q6+S6+U6+W6+Y6+AA6+AC6+AE6+AG6+AI6+AK6+AM6+AO6)</f>
        <v>81</v>
      </c>
      <c r="E6" s="16">
        <f t="shared" si="0"/>
        <v>38</v>
      </c>
      <c r="F6" s="75">
        <f>SUM(S6+U6+AC6+AE6)</f>
        <v>38</v>
      </c>
      <c r="G6" s="30">
        <f>SUM(I6+K6)</f>
        <v>0</v>
      </c>
      <c r="H6" s="35"/>
      <c r="I6" s="35"/>
      <c r="J6" s="35"/>
      <c r="K6" s="35"/>
      <c r="L6" s="26">
        <v>14</v>
      </c>
      <c r="M6" s="26">
        <v>5</v>
      </c>
      <c r="N6" s="26">
        <v>12</v>
      </c>
      <c r="O6" s="26">
        <v>7</v>
      </c>
      <c r="P6" s="26">
        <v>6</v>
      </c>
      <c r="Q6" s="28">
        <v>6</v>
      </c>
      <c r="R6" s="26">
        <v>4</v>
      </c>
      <c r="S6" s="109">
        <v>8</v>
      </c>
      <c r="T6" s="42">
        <v>9</v>
      </c>
      <c r="U6" s="108">
        <v>10</v>
      </c>
      <c r="V6" s="42"/>
      <c r="W6" s="42"/>
      <c r="X6" s="42">
        <v>6</v>
      </c>
      <c r="Y6" s="42">
        <v>6</v>
      </c>
      <c r="Z6" s="42">
        <v>4</v>
      </c>
      <c r="AA6" s="42">
        <v>8</v>
      </c>
      <c r="AB6" s="67">
        <v>10</v>
      </c>
      <c r="AC6" s="108">
        <v>9</v>
      </c>
      <c r="AD6" s="67">
        <v>8</v>
      </c>
      <c r="AE6" s="108">
        <v>11</v>
      </c>
      <c r="AF6" s="67">
        <v>15</v>
      </c>
      <c r="AG6" s="67">
        <v>4</v>
      </c>
      <c r="AH6" s="67">
        <v>9</v>
      </c>
      <c r="AI6" s="67">
        <v>3</v>
      </c>
      <c r="AJ6" s="67">
        <v>8</v>
      </c>
      <c r="AK6" s="67">
        <v>4</v>
      </c>
      <c r="AL6" s="68"/>
      <c r="AM6" s="68"/>
      <c r="AN6" s="68"/>
      <c r="AO6" s="68"/>
    </row>
    <row r="7" spans="1:41" ht="13">
      <c r="A7" s="18">
        <v>3</v>
      </c>
      <c r="B7" s="121" t="s">
        <v>146</v>
      </c>
      <c r="C7" s="18" t="s">
        <v>49</v>
      </c>
      <c r="D7" s="18">
        <f t="shared" si="1"/>
        <v>89</v>
      </c>
      <c r="E7" s="16">
        <f t="shared" si="0"/>
        <v>35</v>
      </c>
      <c r="F7" s="75">
        <f>SUM(U7+W7+AE7+AI7)</f>
        <v>25</v>
      </c>
      <c r="G7" s="30">
        <v>10</v>
      </c>
      <c r="H7" s="35">
        <v>11</v>
      </c>
      <c r="I7" s="35">
        <v>8</v>
      </c>
      <c r="J7" s="35">
        <v>9</v>
      </c>
      <c r="K7" s="105">
        <v>10</v>
      </c>
      <c r="L7" s="26">
        <v>16</v>
      </c>
      <c r="M7" s="26">
        <v>3</v>
      </c>
      <c r="N7" s="26">
        <v>15</v>
      </c>
      <c r="O7" s="26">
        <v>4</v>
      </c>
      <c r="P7" s="26">
        <v>5</v>
      </c>
      <c r="Q7" s="28">
        <v>7</v>
      </c>
      <c r="R7" s="26">
        <v>5</v>
      </c>
      <c r="S7" s="28">
        <v>7</v>
      </c>
      <c r="T7" s="42">
        <v>14</v>
      </c>
      <c r="U7" s="108">
        <v>5</v>
      </c>
      <c r="V7" s="42">
        <v>13</v>
      </c>
      <c r="W7" s="108">
        <v>6</v>
      </c>
      <c r="X7" s="42">
        <v>5</v>
      </c>
      <c r="Y7" s="42">
        <v>7</v>
      </c>
      <c r="Z7" s="42">
        <v>5</v>
      </c>
      <c r="AA7" s="42">
        <v>7</v>
      </c>
      <c r="AB7" s="67">
        <v>16</v>
      </c>
      <c r="AC7" s="67">
        <v>3</v>
      </c>
      <c r="AD7" s="67">
        <v>13</v>
      </c>
      <c r="AE7" s="108">
        <v>6</v>
      </c>
      <c r="AF7" s="67"/>
      <c r="AG7" s="67"/>
      <c r="AH7" s="67">
        <v>4</v>
      </c>
      <c r="AI7" s="110">
        <v>8</v>
      </c>
      <c r="AJ7" s="67">
        <v>4</v>
      </c>
      <c r="AK7" s="67">
        <v>8</v>
      </c>
      <c r="AL7" s="68"/>
      <c r="AM7" s="68"/>
      <c r="AN7" s="68"/>
      <c r="AO7" s="68"/>
    </row>
    <row r="8" spans="1:41" ht="13">
      <c r="A8" s="18">
        <v>4</v>
      </c>
      <c r="B8" s="121" t="s">
        <v>167</v>
      </c>
      <c r="C8" s="18" t="s">
        <v>55</v>
      </c>
      <c r="D8" s="18">
        <f t="shared" si="1"/>
        <v>23</v>
      </c>
      <c r="E8" s="16">
        <f t="shared" si="0"/>
        <v>17</v>
      </c>
      <c r="F8" s="75">
        <f>SUM(AA8+AC8+AE8+AG8)</f>
        <v>16</v>
      </c>
      <c r="G8" s="30">
        <f>SUM(I8+K8)</f>
        <v>1</v>
      </c>
      <c r="H8" s="35">
        <v>18</v>
      </c>
      <c r="I8" s="105">
        <v>1</v>
      </c>
      <c r="J8" s="35"/>
      <c r="K8" s="35"/>
      <c r="L8" s="26"/>
      <c r="M8" s="26"/>
      <c r="N8" s="26"/>
      <c r="O8" s="26"/>
      <c r="P8" s="26"/>
      <c r="Q8" s="28"/>
      <c r="R8" s="26">
        <v>9</v>
      </c>
      <c r="S8" s="28">
        <v>3</v>
      </c>
      <c r="T8" s="42">
        <v>18</v>
      </c>
      <c r="U8" s="42">
        <v>1</v>
      </c>
      <c r="V8" s="42">
        <v>17</v>
      </c>
      <c r="W8" s="42">
        <v>2</v>
      </c>
      <c r="X8" s="42"/>
      <c r="Y8" s="42"/>
      <c r="Z8" s="42">
        <v>7</v>
      </c>
      <c r="AA8" s="110">
        <v>5</v>
      </c>
      <c r="AB8" s="67">
        <v>15</v>
      </c>
      <c r="AC8" s="108">
        <v>4</v>
      </c>
      <c r="AD8" s="67">
        <v>15</v>
      </c>
      <c r="AE8" s="108">
        <v>4</v>
      </c>
      <c r="AF8" s="67">
        <v>16</v>
      </c>
      <c r="AG8" s="108">
        <v>3</v>
      </c>
      <c r="AH8" s="67"/>
      <c r="AI8" s="67"/>
      <c r="AJ8" s="67"/>
      <c r="AK8" s="67"/>
      <c r="AL8" s="68"/>
      <c r="AM8" s="68"/>
      <c r="AN8" s="68"/>
      <c r="AO8" s="68"/>
    </row>
    <row r="9" spans="1:41" ht="13">
      <c r="A9" s="18">
        <v>5</v>
      </c>
      <c r="B9" s="121" t="s">
        <v>168</v>
      </c>
      <c r="C9" s="18" t="s">
        <v>13</v>
      </c>
      <c r="D9" s="18">
        <f t="shared" si="1"/>
        <v>19</v>
      </c>
      <c r="E9" s="16">
        <f t="shared" si="0"/>
        <v>16</v>
      </c>
      <c r="F9" s="75">
        <f>SUM(O9+AA9+AC9+AG9)</f>
        <v>16</v>
      </c>
      <c r="G9" s="30">
        <f>SUM(I9+K9)</f>
        <v>0</v>
      </c>
      <c r="H9" s="35"/>
      <c r="I9" s="35"/>
      <c r="J9" s="35"/>
      <c r="K9" s="35"/>
      <c r="L9" s="26"/>
      <c r="M9" s="26"/>
      <c r="N9" s="26">
        <v>14</v>
      </c>
      <c r="O9" s="106">
        <v>5</v>
      </c>
      <c r="P9" s="26"/>
      <c r="Q9" s="28"/>
      <c r="R9" s="26">
        <v>9</v>
      </c>
      <c r="S9" s="28">
        <v>3</v>
      </c>
      <c r="T9" s="42"/>
      <c r="U9" s="42"/>
      <c r="V9" s="42"/>
      <c r="W9" s="42"/>
      <c r="X9" s="42"/>
      <c r="Y9" s="42"/>
      <c r="Z9" s="42">
        <v>7</v>
      </c>
      <c r="AA9" s="110">
        <v>5</v>
      </c>
      <c r="AB9" s="67">
        <v>18</v>
      </c>
      <c r="AC9" s="108">
        <v>1</v>
      </c>
      <c r="AD9" s="67"/>
      <c r="AE9" s="67"/>
      <c r="AF9" s="67">
        <v>14</v>
      </c>
      <c r="AG9" s="108">
        <v>5</v>
      </c>
      <c r="AH9" s="67"/>
      <c r="AI9" s="67"/>
      <c r="AJ9" s="67"/>
      <c r="AK9" s="67"/>
      <c r="AL9" s="68"/>
      <c r="AM9" s="68"/>
      <c r="AN9" s="68"/>
      <c r="AO9" s="68"/>
    </row>
    <row r="10" spans="1:41" ht="13">
      <c r="A10" s="18">
        <v>6</v>
      </c>
      <c r="B10" s="131" t="s">
        <v>147</v>
      </c>
      <c r="C10" s="18" t="s">
        <v>44</v>
      </c>
      <c r="D10" s="18">
        <f t="shared" si="1"/>
        <v>7</v>
      </c>
      <c r="E10" s="16">
        <f t="shared" si="0"/>
        <v>5</v>
      </c>
      <c r="F10" s="75">
        <v>4</v>
      </c>
      <c r="G10" s="30">
        <f>SUM(I10+K10)</f>
        <v>1</v>
      </c>
      <c r="H10" s="35"/>
      <c r="I10" s="35"/>
      <c r="J10" s="35">
        <v>18</v>
      </c>
      <c r="K10" s="105">
        <v>1</v>
      </c>
      <c r="L10" s="26">
        <v>17</v>
      </c>
      <c r="M10" s="106">
        <v>2</v>
      </c>
      <c r="N10" s="26"/>
      <c r="O10" s="26"/>
      <c r="P10" s="26"/>
      <c r="Q10" s="28"/>
      <c r="R10" s="26"/>
      <c r="S10" s="28"/>
      <c r="T10" s="42"/>
      <c r="U10" s="42"/>
      <c r="V10" s="42"/>
      <c r="W10" s="42"/>
      <c r="X10" s="42">
        <v>10</v>
      </c>
      <c r="Y10" s="110">
        <v>2</v>
      </c>
      <c r="Z10" s="42">
        <v>10</v>
      </c>
      <c r="AA10" s="42">
        <v>2</v>
      </c>
      <c r="AB10" s="67"/>
      <c r="AC10" s="67"/>
      <c r="AD10" s="67"/>
      <c r="AE10" s="67"/>
      <c r="AF10" s="67"/>
      <c r="AG10" s="67"/>
      <c r="AH10" s="67"/>
      <c r="AI10" s="67"/>
      <c r="AJ10" s="67"/>
      <c r="AK10" s="67"/>
      <c r="AL10" s="68"/>
      <c r="AM10" s="68"/>
      <c r="AN10" s="68"/>
      <c r="AO10" s="68"/>
    </row>
    <row r="11" spans="1:41" ht="13">
      <c r="A11" s="18">
        <v>7</v>
      </c>
      <c r="B11" s="132" t="s">
        <v>426</v>
      </c>
      <c r="C11" s="130" t="s">
        <v>22</v>
      </c>
      <c r="D11" s="18">
        <f t="shared" si="1"/>
        <v>4</v>
      </c>
      <c r="E11" s="16">
        <f t="shared" si="0"/>
        <v>3</v>
      </c>
      <c r="F11" s="75">
        <v>3</v>
      </c>
      <c r="G11" s="30">
        <v>0</v>
      </c>
      <c r="H11" s="35"/>
      <c r="I11" s="35"/>
      <c r="J11" s="35"/>
      <c r="K11" s="35"/>
      <c r="L11" s="26"/>
      <c r="M11" s="26"/>
      <c r="N11" s="26"/>
      <c r="O11" s="26"/>
      <c r="P11" s="26"/>
      <c r="Q11" s="28"/>
      <c r="R11" s="26"/>
      <c r="S11" s="28"/>
      <c r="T11" s="42"/>
      <c r="U11" s="42"/>
      <c r="V11" s="42"/>
      <c r="W11" s="42"/>
      <c r="X11" s="42"/>
      <c r="Y11" s="42"/>
      <c r="Z11" s="42"/>
      <c r="AA11" s="42"/>
      <c r="AB11" s="67"/>
      <c r="AC11" s="67"/>
      <c r="AD11" s="67"/>
      <c r="AE11" s="67"/>
      <c r="AF11" s="67"/>
      <c r="AG11" s="67"/>
      <c r="AH11" s="67">
        <v>11</v>
      </c>
      <c r="AI11" s="67">
        <v>1</v>
      </c>
      <c r="AJ11" s="67">
        <v>9</v>
      </c>
      <c r="AK11" s="110">
        <v>3</v>
      </c>
      <c r="AL11" s="68"/>
      <c r="AM11" s="68"/>
      <c r="AN11" s="68"/>
      <c r="AO11" s="68"/>
    </row>
    <row r="12" spans="1:41" ht="13">
      <c r="A12" s="18">
        <v>8</v>
      </c>
      <c r="B12" s="132" t="s">
        <v>148</v>
      </c>
      <c r="C12" s="81" t="s">
        <v>105</v>
      </c>
      <c r="D12" s="18">
        <f t="shared" si="1"/>
        <v>2</v>
      </c>
      <c r="E12" s="16">
        <f t="shared" si="0"/>
        <v>2</v>
      </c>
      <c r="F12" s="75">
        <v>2</v>
      </c>
      <c r="G12" s="30">
        <f>SUM(I12+K12)</f>
        <v>0</v>
      </c>
      <c r="H12" s="35"/>
      <c r="I12" s="35"/>
      <c r="J12" s="35"/>
      <c r="K12" s="35"/>
      <c r="L12" s="26"/>
      <c r="M12" s="26"/>
      <c r="N12" s="26">
        <v>17</v>
      </c>
      <c r="O12" s="106">
        <v>2</v>
      </c>
      <c r="P12" s="26"/>
      <c r="Q12" s="28"/>
      <c r="R12" s="26"/>
      <c r="S12" s="28"/>
      <c r="T12" s="42"/>
      <c r="U12" s="42"/>
      <c r="V12" s="42"/>
      <c r="W12" s="42"/>
      <c r="X12" s="42"/>
      <c r="Y12" s="42"/>
      <c r="Z12" s="42"/>
      <c r="AA12" s="42"/>
      <c r="AB12" s="67"/>
      <c r="AC12" s="67"/>
      <c r="AD12" s="67"/>
      <c r="AE12" s="67"/>
      <c r="AF12" s="67"/>
      <c r="AG12" s="67"/>
      <c r="AH12" s="67"/>
      <c r="AI12" s="67"/>
      <c r="AJ12" s="67"/>
      <c r="AK12" s="67"/>
      <c r="AL12" s="68"/>
      <c r="AM12" s="68"/>
      <c r="AN12" s="68"/>
      <c r="AO12" s="68"/>
    </row>
    <row r="13" spans="1:41" ht="13">
      <c r="A13" s="18">
        <v>8</v>
      </c>
      <c r="B13" s="23" t="s">
        <v>150</v>
      </c>
      <c r="C13" s="24" t="s">
        <v>44</v>
      </c>
      <c r="D13" s="18">
        <f t="shared" si="1"/>
        <v>4</v>
      </c>
      <c r="E13" s="16">
        <f t="shared" si="0"/>
        <v>2</v>
      </c>
      <c r="F13" s="75">
        <v>2</v>
      </c>
      <c r="G13" s="30">
        <f>SUM(I13+K13)</f>
        <v>0</v>
      </c>
      <c r="H13" s="35"/>
      <c r="I13" s="35"/>
      <c r="J13" s="35"/>
      <c r="K13" s="35"/>
      <c r="L13" s="26"/>
      <c r="M13" s="26"/>
      <c r="N13" s="26"/>
      <c r="O13" s="26"/>
      <c r="P13" s="26"/>
      <c r="Q13" s="28"/>
      <c r="R13" s="26"/>
      <c r="S13" s="28"/>
      <c r="T13" s="42"/>
      <c r="U13" s="42"/>
      <c r="V13" s="42"/>
      <c r="W13" s="42"/>
      <c r="X13" s="42">
        <v>10</v>
      </c>
      <c r="Y13" s="110">
        <v>2</v>
      </c>
      <c r="Z13" s="42">
        <v>10</v>
      </c>
      <c r="AA13" s="42">
        <v>2</v>
      </c>
      <c r="AB13" s="67"/>
      <c r="AC13" s="67"/>
      <c r="AD13" s="67"/>
      <c r="AE13" s="67"/>
      <c r="AF13" s="67"/>
      <c r="AG13" s="67"/>
      <c r="AH13" s="67"/>
      <c r="AI13" s="67"/>
      <c r="AJ13" s="67"/>
      <c r="AK13" s="67"/>
      <c r="AL13" s="68"/>
      <c r="AM13" s="68"/>
      <c r="AN13" s="68"/>
      <c r="AO13" s="68"/>
    </row>
    <row r="14" spans="1:41" ht="13">
      <c r="A14" s="24"/>
      <c r="B14" s="23"/>
      <c r="C14" s="24"/>
      <c r="D14" s="18"/>
      <c r="E14" s="16"/>
      <c r="F14" s="75"/>
      <c r="G14" s="30"/>
      <c r="H14" s="55"/>
      <c r="I14" s="55"/>
      <c r="J14" s="55"/>
      <c r="K14" s="55"/>
      <c r="L14" s="18"/>
      <c r="M14" s="18"/>
      <c r="N14" s="18"/>
      <c r="O14" s="18"/>
      <c r="P14" s="18"/>
      <c r="Q14" s="24"/>
      <c r="R14" s="18"/>
      <c r="S14" s="24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</row>
    <row r="16" spans="1:41" ht="13" thickBot="1"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AC16" s="1"/>
    </row>
    <row r="17" spans="1:41" ht="13.5" thickBot="1">
      <c r="A17" s="3"/>
      <c r="B17" s="22" t="s">
        <v>183</v>
      </c>
      <c r="C17" s="4"/>
      <c r="D17" s="129" t="s">
        <v>423</v>
      </c>
      <c r="E17" s="163" t="s">
        <v>442</v>
      </c>
      <c r="F17" s="164"/>
      <c r="G17" s="165"/>
      <c r="H17" s="173" t="s">
        <v>307</v>
      </c>
      <c r="I17" s="167"/>
      <c r="J17" s="167"/>
      <c r="K17" s="177"/>
      <c r="L17" s="178" t="s">
        <v>182</v>
      </c>
      <c r="M17" s="175"/>
      <c r="N17" s="175"/>
      <c r="O17" s="175"/>
      <c r="P17" s="175"/>
      <c r="Q17" s="175"/>
      <c r="R17" s="175"/>
      <c r="S17" s="176"/>
      <c r="T17" s="178" t="s">
        <v>181</v>
      </c>
      <c r="U17" s="175"/>
      <c r="V17" s="175"/>
      <c r="W17" s="175"/>
      <c r="X17" s="175"/>
      <c r="Y17" s="175"/>
      <c r="Z17" s="175"/>
      <c r="AA17" s="176"/>
      <c r="AB17" s="169" t="s">
        <v>90</v>
      </c>
      <c r="AC17" s="169"/>
      <c r="AD17" s="169"/>
      <c r="AE17" s="169"/>
      <c r="AF17" s="169"/>
      <c r="AG17" s="169"/>
      <c r="AH17" s="169"/>
      <c r="AI17" s="169"/>
      <c r="AJ17" s="169"/>
      <c r="AK17" s="169"/>
      <c r="AL17" s="170" t="s">
        <v>143</v>
      </c>
      <c r="AM17" s="171"/>
      <c r="AN17" s="171"/>
      <c r="AO17" s="172"/>
    </row>
    <row r="18" spans="1:41" ht="13">
      <c r="A18" s="6"/>
      <c r="B18" s="102" t="s">
        <v>416</v>
      </c>
      <c r="C18" s="7"/>
      <c r="D18" s="8" t="s">
        <v>0</v>
      </c>
      <c r="E18" s="8" t="s">
        <v>0</v>
      </c>
      <c r="F18" s="9" t="s">
        <v>1</v>
      </c>
      <c r="G18" s="9" t="s">
        <v>2</v>
      </c>
      <c r="H18" s="32" t="s">
        <v>3</v>
      </c>
      <c r="I18" s="33"/>
      <c r="J18" s="34" t="s">
        <v>3</v>
      </c>
      <c r="K18" s="33"/>
      <c r="L18" s="36" t="s">
        <v>3</v>
      </c>
      <c r="M18" s="37"/>
      <c r="N18" s="37" t="s">
        <v>3</v>
      </c>
      <c r="O18" s="37"/>
      <c r="P18" s="38" t="s">
        <v>3</v>
      </c>
      <c r="Q18" s="38"/>
      <c r="R18" s="38" t="s">
        <v>3</v>
      </c>
      <c r="S18" s="38"/>
      <c r="T18" s="39" t="s">
        <v>3</v>
      </c>
      <c r="U18" s="39"/>
      <c r="V18" s="39" t="s">
        <v>3</v>
      </c>
      <c r="W18" s="41"/>
      <c r="X18" s="39" t="s">
        <v>3</v>
      </c>
      <c r="Y18" s="41"/>
      <c r="Z18" s="39" t="s">
        <v>3</v>
      </c>
      <c r="AA18" s="41"/>
      <c r="AB18" s="57" t="s">
        <v>3</v>
      </c>
      <c r="AC18" s="58"/>
      <c r="AD18" s="57" t="s">
        <v>3</v>
      </c>
      <c r="AE18" s="58"/>
      <c r="AF18" s="57" t="s">
        <v>3</v>
      </c>
      <c r="AG18" s="58"/>
      <c r="AH18" s="57" t="s">
        <v>3</v>
      </c>
      <c r="AI18" s="57"/>
      <c r="AJ18" s="57" t="s">
        <v>3</v>
      </c>
      <c r="AK18" s="59"/>
      <c r="AL18" s="62" t="s">
        <v>3</v>
      </c>
      <c r="AM18" s="63"/>
      <c r="AN18" s="63" t="s">
        <v>3</v>
      </c>
      <c r="AO18" s="64"/>
    </row>
    <row r="19" spans="1:41" ht="14">
      <c r="A19" s="10"/>
      <c r="B19" s="11" t="s">
        <v>60</v>
      </c>
      <c r="C19" s="12" t="s">
        <v>4</v>
      </c>
      <c r="D19" s="13" t="s">
        <v>5</v>
      </c>
      <c r="E19" s="13" t="s">
        <v>5</v>
      </c>
      <c r="F19" s="14" t="s">
        <v>5</v>
      </c>
      <c r="G19" s="14" t="s">
        <v>5</v>
      </c>
      <c r="H19" s="43" t="s">
        <v>141</v>
      </c>
      <c r="I19" s="44" t="s">
        <v>5</v>
      </c>
      <c r="J19" s="43" t="s">
        <v>216</v>
      </c>
      <c r="K19" s="44" t="s">
        <v>5</v>
      </c>
      <c r="L19" s="46" t="s">
        <v>8</v>
      </c>
      <c r="M19" s="45" t="s">
        <v>5</v>
      </c>
      <c r="N19" s="46" t="s">
        <v>10</v>
      </c>
      <c r="O19" s="47" t="s">
        <v>5</v>
      </c>
      <c r="P19" s="48" t="s">
        <v>9</v>
      </c>
      <c r="Q19" s="49" t="s">
        <v>5</v>
      </c>
      <c r="R19" s="48" t="s">
        <v>273</v>
      </c>
      <c r="S19" s="49" t="s">
        <v>5</v>
      </c>
      <c r="T19" s="50" t="s">
        <v>8</v>
      </c>
      <c r="U19" s="51" t="s">
        <v>5</v>
      </c>
      <c r="V19" s="50" t="s">
        <v>353</v>
      </c>
      <c r="W19" s="51" t="s">
        <v>5</v>
      </c>
      <c r="X19" s="50" t="s">
        <v>9</v>
      </c>
      <c r="Y19" s="51" t="s">
        <v>5</v>
      </c>
      <c r="Z19" s="50" t="s">
        <v>246</v>
      </c>
      <c r="AA19" s="51" t="s">
        <v>5</v>
      </c>
      <c r="AB19" s="60" t="s">
        <v>269</v>
      </c>
      <c r="AC19" s="61" t="s">
        <v>5</v>
      </c>
      <c r="AD19" s="60" t="s">
        <v>8</v>
      </c>
      <c r="AE19" s="61" t="s">
        <v>5</v>
      </c>
      <c r="AF19" s="60" t="s">
        <v>10</v>
      </c>
      <c r="AG19" s="61" t="s">
        <v>5</v>
      </c>
      <c r="AH19" s="60" t="s">
        <v>9</v>
      </c>
      <c r="AI19" s="61" t="s">
        <v>5</v>
      </c>
      <c r="AJ19" s="60" t="s">
        <v>246</v>
      </c>
      <c r="AK19" s="61" t="s">
        <v>5</v>
      </c>
      <c r="AL19" s="65" t="s">
        <v>6</v>
      </c>
      <c r="AM19" s="66" t="s">
        <v>5</v>
      </c>
      <c r="AN19" s="65" t="s">
        <v>7</v>
      </c>
      <c r="AO19" s="66" t="s">
        <v>5</v>
      </c>
    </row>
    <row r="20" spans="1:41" ht="13">
      <c r="A20" s="18">
        <v>1</v>
      </c>
      <c r="B20" s="123" t="s">
        <v>109</v>
      </c>
      <c r="C20" s="6" t="s">
        <v>105</v>
      </c>
      <c r="D20" s="18">
        <f t="shared" ref="D20" si="2">SUM(I20+K20+M20+O20+Q20+S20+U20+W20+Y20+AA20+AC20+AE20+AG20+AI20+AK20+AM20+AO20)</f>
        <v>220</v>
      </c>
      <c r="E20" s="16">
        <f t="shared" ref="E20" si="3">SUM(F20+G20)</f>
        <v>125</v>
      </c>
      <c r="F20" s="75">
        <f>SUM(M20+O20+AE20+AG20)</f>
        <v>100</v>
      </c>
      <c r="G20" s="30">
        <v>25</v>
      </c>
      <c r="H20" s="35">
        <v>1</v>
      </c>
      <c r="I20" s="105">
        <v>25</v>
      </c>
      <c r="J20" s="35">
        <v>1</v>
      </c>
      <c r="K20" s="35">
        <v>25</v>
      </c>
      <c r="L20" s="26">
        <v>1</v>
      </c>
      <c r="M20" s="106">
        <v>25</v>
      </c>
      <c r="N20" s="26">
        <v>1</v>
      </c>
      <c r="O20" s="106">
        <v>25</v>
      </c>
      <c r="P20" s="26" t="s">
        <v>346</v>
      </c>
      <c r="Q20" s="28">
        <v>8</v>
      </c>
      <c r="R20" s="26"/>
      <c r="S20" s="28"/>
      <c r="T20" s="42" t="s">
        <v>351</v>
      </c>
      <c r="U20" s="42">
        <v>12</v>
      </c>
      <c r="V20" s="42" t="s">
        <v>354</v>
      </c>
      <c r="W20" s="42">
        <v>9</v>
      </c>
      <c r="X20" s="42" t="s">
        <v>355</v>
      </c>
      <c r="Y20" s="42">
        <v>13</v>
      </c>
      <c r="Z20" s="42" t="s">
        <v>355</v>
      </c>
      <c r="AA20" s="42">
        <v>13</v>
      </c>
      <c r="AB20" s="67">
        <v>4</v>
      </c>
      <c r="AC20" s="67">
        <v>15</v>
      </c>
      <c r="AD20" s="67">
        <v>1</v>
      </c>
      <c r="AE20" s="108">
        <v>25</v>
      </c>
      <c r="AF20" s="67">
        <v>1</v>
      </c>
      <c r="AG20" s="108">
        <v>25</v>
      </c>
      <c r="AH20" s="67"/>
      <c r="AI20" s="67"/>
      <c r="AJ20" s="67"/>
      <c r="AK20" s="67"/>
      <c r="AL20" s="68"/>
      <c r="AM20" s="68"/>
      <c r="AN20" s="68"/>
      <c r="AO20" s="68"/>
    </row>
    <row r="21" spans="1:41" ht="13">
      <c r="A21" s="18">
        <v>2</v>
      </c>
      <c r="B21" s="115" t="s">
        <v>110</v>
      </c>
      <c r="C21" s="6" t="s">
        <v>51</v>
      </c>
      <c r="D21" s="18">
        <f t="shared" ref="D21:D46" si="4">SUM(I21+K21+M21+O21+Q21+S21+U21+W21+Y21+AA21+AC21+AE21+AG21+AI21+AK21+AM21+AO21)</f>
        <v>192</v>
      </c>
      <c r="E21" s="16">
        <f t="shared" ref="E21:E46" si="5">SUM(F21+G21)</f>
        <v>99</v>
      </c>
      <c r="F21" s="75">
        <f>SUM(U21+W21+AE21+AG21)</f>
        <v>78</v>
      </c>
      <c r="G21" s="30">
        <v>21</v>
      </c>
      <c r="H21" s="35">
        <v>2</v>
      </c>
      <c r="I21" s="105">
        <v>21</v>
      </c>
      <c r="J21" s="35">
        <v>2</v>
      </c>
      <c r="K21" s="35">
        <v>21</v>
      </c>
      <c r="L21" s="26">
        <v>7</v>
      </c>
      <c r="M21" s="26">
        <v>12</v>
      </c>
      <c r="N21" s="26">
        <v>9</v>
      </c>
      <c r="O21" s="26">
        <v>10</v>
      </c>
      <c r="P21" s="26">
        <v>8</v>
      </c>
      <c r="Q21" s="28">
        <v>4</v>
      </c>
      <c r="R21" s="26">
        <v>10</v>
      </c>
      <c r="S21" s="28">
        <v>2</v>
      </c>
      <c r="T21" s="42">
        <v>1</v>
      </c>
      <c r="U21" s="108">
        <v>25</v>
      </c>
      <c r="V21" s="42">
        <v>3</v>
      </c>
      <c r="W21" s="108">
        <v>17</v>
      </c>
      <c r="X21" s="42">
        <v>3</v>
      </c>
      <c r="Y21" s="42">
        <v>10</v>
      </c>
      <c r="Z21" s="42">
        <v>6</v>
      </c>
      <c r="AA21" s="42">
        <v>6</v>
      </c>
      <c r="AB21" s="67">
        <v>6</v>
      </c>
      <c r="AC21" s="67">
        <v>13</v>
      </c>
      <c r="AD21" s="67">
        <v>4</v>
      </c>
      <c r="AE21" s="108">
        <v>15</v>
      </c>
      <c r="AF21" s="67">
        <v>2</v>
      </c>
      <c r="AG21" s="108">
        <v>21</v>
      </c>
      <c r="AH21" s="67">
        <v>3</v>
      </c>
      <c r="AI21" s="67">
        <v>10</v>
      </c>
      <c r="AJ21" s="67">
        <v>7</v>
      </c>
      <c r="AK21" s="67">
        <v>5</v>
      </c>
      <c r="AL21" s="68"/>
      <c r="AM21" s="68"/>
      <c r="AN21" s="68"/>
      <c r="AO21" s="68"/>
    </row>
    <row r="22" spans="1:41" ht="13">
      <c r="A22" s="18">
        <v>3</v>
      </c>
      <c r="B22" s="115" t="s">
        <v>111</v>
      </c>
      <c r="C22" s="6" t="s">
        <v>13</v>
      </c>
      <c r="D22" s="18">
        <f t="shared" si="4"/>
        <v>211</v>
      </c>
      <c r="E22" s="16">
        <f t="shared" si="5"/>
        <v>90</v>
      </c>
      <c r="F22" s="75">
        <f>SUM(M22+O22+W22+AA22)</f>
        <v>73</v>
      </c>
      <c r="G22" s="30">
        <v>17</v>
      </c>
      <c r="H22" s="35">
        <v>3</v>
      </c>
      <c r="I22" s="105">
        <v>17</v>
      </c>
      <c r="J22" s="35">
        <v>6</v>
      </c>
      <c r="K22" s="35">
        <v>13</v>
      </c>
      <c r="L22" s="26">
        <v>4</v>
      </c>
      <c r="M22" s="106">
        <v>15</v>
      </c>
      <c r="N22" s="26">
        <v>3</v>
      </c>
      <c r="O22" s="106">
        <v>17</v>
      </c>
      <c r="P22" s="26">
        <v>2</v>
      </c>
      <c r="Q22" s="28">
        <v>13</v>
      </c>
      <c r="R22" s="26">
        <v>2</v>
      </c>
      <c r="S22" s="28">
        <v>13</v>
      </c>
      <c r="T22" s="42">
        <v>7</v>
      </c>
      <c r="U22" s="42">
        <v>12</v>
      </c>
      <c r="V22" s="42">
        <v>1</v>
      </c>
      <c r="W22" s="108">
        <v>25</v>
      </c>
      <c r="X22" s="42">
        <v>2</v>
      </c>
      <c r="Y22" s="42">
        <v>13</v>
      </c>
      <c r="Z22" s="42">
        <v>1</v>
      </c>
      <c r="AA22" s="110">
        <v>16</v>
      </c>
      <c r="AB22" s="67">
        <v>14</v>
      </c>
      <c r="AC22" s="67">
        <v>5</v>
      </c>
      <c r="AD22" s="67">
        <v>5</v>
      </c>
      <c r="AE22" s="67">
        <v>14</v>
      </c>
      <c r="AF22" s="67">
        <v>4</v>
      </c>
      <c r="AG22" s="67">
        <v>15</v>
      </c>
      <c r="AH22" s="67">
        <v>5</v>
      </c>
      <c r="AI22" s="67">
        <v>7</v>
      </c>
      <c r="AJ22" s="67">
        <v>1</v>
      </c>
      <c r="AK22" s="67">
        <v>16</v>
      </c>
      <c r="AL22" s="68"/>
      <c r="AM22" s="68"/>
      <c r="AN22" s="68"/>
      <c r="AO22" s="68"/>
    </row>
    <row r="23" spans="1:41" ht="13">
      <c r="A23" s="18">
        <v>4</v>
      </c>
      <c r="B23" s="120" t="s">
        <v>284</v>
      </c>
      <c r="C23" s="78" t="s">
        <v>30</v>
      </c>
      <c r="D23" s="18">
        <f t="shared" si="4"/>
        <v>165</v>
      </c>
      <c r="E23" s="16">
        <f t="shared" si="5"/>
        <v>88</v>
      </c>
      <c r="F23" s="75">
        <f>SUM(M23+O23+U23+AC23)</f>
        <v>76</v>
      </c>
      <c r="G23" s="30">
        <v>12</v>
      </c>
      <c r="H23" s="35">
        <v>14</v>
      </c>
      <c r="I23" s="35">
        <v>5</v>
      </c>
      <c r="J23" s="35">
        <v>7</v>
      </c>
      <c r="K23" s="105">
        <v>12</v>
      </c>
      <c r="L23" s="26">
        <v>3</v>
      </c>
      <c r="M23" s="106">
        <v>17</v>
      </c>
      <c r="N23" s="26">
        <v>2</v>
      </c>
      <c r="O23" s="106">
        <v>21</v>
      </c>
      <c r="P23" s="26">
        <v>4</v>
      </c>
      <c r="Q23" s="28">
        <v>8</v>
      </c>
      <c r="R23" s="26">
        <v>7</v>
      </c>
      <c r="S23" s="28">
        <v>5</v>
      </c>
      <c r="T23" s="42">
        <v>3</v>
      </c>
      <c r="U23" s="108">
        <v>17</v>
      </c>
      <c r="V23" s="42">
        <v>11</v>
      </c>
      <c r="W23" s="42">
        <v>8</v>
      </c>
      <c r="X23" s="42" t="s">
        <v>360</v>
      </c>
      <c r="Y23" s="42">
        <v>7</v>
      </c>
      <c r="Z23" s="42" t="s">
        <v>356</v>
      </c>
      <c r="AA23" s="42">
        <v>4</v>
      </c>
      <c r="AB23" s="67">
        <v>2</v>
      </c>
      <c r="AC23" s="108">
        <v>21</v>
      </c>
      <c r="AD23" s="67">
        <v>3</v>
      </c>
      <c r="AE23" s="67">
        <v>17</v>
      </c>
      <c r="AF23" s="67"/>
      <c r="AG23" s="67"/>
      <c r="AH23" s="67">
        <v>2</v>
      </c>
      <c r="AI23" s="67">
        <v>13</v>
      </c>
      <c r="AJ23" s="67">
        <v>3</v>
      </c>
      <c r="AK23" s="67">
        <v>10</v>
      </c>
      <c r="AL23" s="68"/>
      <c r="AM23" s="68"/>
      <c r="AN23" s="68"/>
      <c r="AO23" s="68"/>
    </row>
    <row r="24" spans="1:41" ht="13">
      <c r="A24" s="18">
        <v>5</v>
      </c>
      <c r="B24" s="114" t="s">
        <v>130</v>
      </c>
      <c r="C24" s="20" t="s">
        <v>18</v>
      </c>
      <c r="D24" s="18">
        <f t="shared" si="4"/>
        <v>226</v>
      </c>
      <c r="E24" s="16">
        <f t="shared" si="5"/>
        <v>86</v>
      </c>
      <c r="F24" s="75">
        <f>SUM(Q24+U24+W24+AC24)</f>
        <v>69</v>
      </c>
      <c r="G24" s="30">
        <v>17</v>
      </c>
      <c r="H24" s="35">
        <v>4</v>
      </c>
      <c r="I24" s="35">
        <v>15</v>
      </c>
      <c r="J24" s="35">
        <v>3</v>
      </c>
      <c r="K24" s="105">
        <v>17</v>
      </c>
      <c r="L24" s="26">
        <v>9</v>
      </c>
      <c r="M24" s="26">
        <v>10</v>
      </c>
      <c r="N24" s="26">
        <v>5</v>
      </c>
      <c r="O24" s="26">
        <v>14</v>
      </c>
      <c r="P24" s="26">
        <v>1</v>
      </c>
      <c r="Q24" s="109">
        <v>16</v>
      </c>
      <c r="R24" s="26">
        <v>1</v>
      </c>
      <c r="S24" s="28">
        <v>16</v>
      </c>
      <c r="T24" s="42">
        <v>4</v>
      </c>
      <c r="U24" s="108">
        <v>15</v>
      </c>
      <c r="V24" s="42">
        <v>2</v>
      </c>
      <c r="W24" s="108">
        <v>21</v>
      </c>
      <c r="X24" s="42">
        <v>1</v>
      </c>
      <c r="Y24" s="42">
        <v>16</v>
      </c>
      <c r="Z24" s="42">
        <v>2</v>
      </c>
      <c r="AA24" s="42">
        <v>13</v>
      </c>
      <c r="AB24" s="67">
        <v>3</v>
      </c>
      <c r="AC24" s="108">
        <v>17</v>
      </c>
      <c r="AD24" s="67">
        <v>6</v>
      </c>
      <c r="AE24" s="67">
        <v>13</v>
      </c>
      <c r="AF24" s="67">
        <v>5</v>
      </c>
      <c r="AG24" s="67">
        <v>14</v>
      </c>
      <c r="AH24" s="67">
        <v>1</v>
      </c>
      <c r="AI24" s="67">
        <v>16</v>
      </c>
      <c r="AJ24" s="67">
        <v>2</v>
      </c>
      <c r="AK24" s="67">
        <v>13</v>
      </c>
      <c r="AL24" s="68"/>
      <c r="AM24" s="68"/>
      <c r="AN24" s="68"/>
      <c r="AO24" s="68"/>
    </row>
    <row r="25" spans="1:41" ht="13">
      <c r="A25" s="18">
        <v>6</v>
      </c>
      <c r="B25" s="114" t="s">
        <v>115</v>
      </c>
      <c r="C25" s="20" t="s">
        <v>13</v>
      </c>
      <c r="D25" s="18">
        <f t="shared" si="4"/>
        <v>201</v>
      </c>
      <c r="E25" s="16">
        <f t="shared" si="5"/>
        <v>75</v>
      </c>
      <c r="F25" s="75">
        <f>SUM(M25+Q25+U25+W25)</f>
        <v>64</v>
      </c>
      <c r="G25" s="30">
        <v>11</v>
      </c>
      <c r="H25" s="35">
        <v>12</v>
      </c>
      <c r="I25" s="35">
        <v>7</v>
      </c>
      <c r="J25" s="35">
        <v>8</v>
      </c>
      <c r="K25" s="105">
        <v>11</v>
      </c>
      <c r="L25" s="26">
        <v>5</v>
      </c>
      <c r="M25" s="106">
        <v>14</v>
      </c>
      <c r="N25" s="26">
        <v>8</v>
      </c>
      <c r="O25" s="26">
        <v>11</v>
      </c>
      <c r="P25" s="26">
        <v>1</v>
      </c>
      <c r="Q25" s="109">
        <v>16</v>
      </c>
      <c r="R25" s="26">
        <v>1</v>
      </c>
      <c r="S25" s="28">
        <v>16</v>
      </c>
      <c r="T25" s="42">
        <v>2</v>
      </c>
      <c r="U25" s="108">
        <v>21</v>
      </c>
      <c r="V25" s="42">
        <v>6</v>
      </c>
      <c r="W25" s="108">
        <v>13</v>
      </c>
      <c r="X25" s="42">
        <v>1</v>
      </c>
      <c r="Y25" s="42">
        <v>16</v>
      </c>
      <c r="Z25" s="42">
        <v>2</v>
      </c>
      <c r="AA25" s="42">
        <v>13</v>
      </c>
      <c r="AB25" s="67">
        <v>8</v>
      </c>
      <c r="AC25" s="67">
        <v>11</v>
      </c>
      <c r="AD25" s="67">
        <v>7</v>
      </c>
      <c r="AE25" s="67">
        <v>12</v>
      </c>
      <c r="AF25" s="67">
        <v>8</v>
      </c>
      <c r="AG25" s="67">
        <v>11</v>
      </c>
      <c r="AH25" s="67">
        <v>1</v>
      </c>
      <c r="AI25" s="67">
        <v>16</v>
      </c>
      <c r="AJ25" s="67">
        <v>2</v>
      </c>
      <c r="AK25" s="67">
        <v>13</v>
      </c>
      <c r="AL25" s="68"/>
      <c r="AM25" s="68"/>
      <c r="AN25" s="68"/>
      <c r="AO25" s="68"/>
    </row>
    <row r="26" spans="1:41" ht="13">
      <c r="A26" s="18">
        <v>7</v>
      </c>
      <c r="B26" s="114" t="s">
        <v>113</v>
      </c>
      <c r="C26" s="20" t="s">
        <v>44</v>
      </c>
      <c r="D26" s="18">
        <f t="shared" si="4"/>
        <v>119</v>
      </c>
      <c r="E26" s="16">
        <f t="shared" si="5"/>
        <v>65</v>
      </c>
      <c r="F26" s="75">
        <f>SUM(M26+Q26+U26+W26)</f>
        <v>55</v>
      </c>
      <c r="G26" s="30">
        <v>10</v>
      </c>
      <c r="H26" s="35">
        <v>9</v>
      </c>
      <c r="I26" s="105">
        <v>10</v>
      </c>
      <c r="J26" s="35">
        <v>16</v>
      </c>
      <c r="K26" s="35">
        <v>3</v>
      </c>
      <c r="L26" s="26">
        <v>6</v>
      </c>
      <c r="M26" s="106">
        <v>13</v>
      </c>
      <c r="N26" s="26">
        <v>10</v>
      </c>
      <c r="O26" s="26">
        <v>9</v>
      </c>
      <c r="P26" s="26">
        <v>2</v>
      </c>
      <c r="Q26" s="133">
        <v>13</v>
      </c>
      <c r="R26" s="26">
        <v>3</v>
      </c>
      <c r="S26" s="28">
        <v>10</v>
      </c>
      <c r="T26" s="42">
        <v>5</v>
      </c>
      <c r="U26" s="108">
        <v>14</v>
      </c>
      <c r="V26" s="42">
        <v>4</v>
      </c>
      <c r="W26" s="108">
        <v>15</v>
      </c>
      <c r="X26" s="42">
        <v>4</v>
      </c>
      <c r="Y26" s="42">
        <v>8</v>
      </c>
      <c r="Z26" s="42">
        <v>3</v>
      </c>
      <c r="AA26" s="42">
        <v>10</v>
      </c>
      <c r="AB26" s="67"/>
      <c r="AC26" s="67"/>
      <c r="AD26" s="67">
        <v>18</v>
      </c>
      <c r="AE26" s="67">
        <v>1</v>
      </c>
      <c r="AF26" s="67"/>
      <c r="AG26" s="67"/>
      <c r="AH26" s="67">
        <v>6</v>
      </c>
      <c r="AI26" s="67">
        <v>6</v>
      </c>
      <c r="AJ26" s="67">
        <v>5</v>
      </c>
      <c r="AK26" s="67">
        <v>7</v>
      </c>
      <c r="AL26" s="68"/>
      <c r="AM26" s="68"/>
      <c r="AN26" s="68"/>
      <c r="AO26" s="68"/>
    </row>
    <row r="27" spans="1:41" ht="13">
      <c r="A27" s="18">
        <v>8</v>
      </c>
      <c r="B27" s="114" t="s">
        <v>134</v>
      </c>
      <c r="C27" s="20" t="s">
        <v>25</v>
      </c>
      <c r="D27" s="18">
        <f t="shared" si="4"/>
        <v>152</v>
      </c>
      <c r="E27" s="16">
        <f t="shared" si="5"/>
        <v>64</v>
      </c>
      <c r="F27" s="75">
        <f>SUM(O27+Q27+U27+W27)</f>
        <v>52</v>
      </c>
      <c r="G27" s="30">
        <v>12</v>
      </c>
      <c r="H27" s="35">
        <v>7</v>
      </c>
      <c r="I27" s="105">
        <v>12</v>
      </c>
      <c r="J27" s="35">
        <v>10</v>
      </c>
      <c r="K27" s="35">
        <v>9</v>
      </c>
      <c r="L27" s="26">
        <v>11</v>
      </c>
      <c r="M27" s="26">
        <v>8</v>
      </c>
      <c r="N27" s="26">
        <v>7</v>
      </c>
      <c r="O27" s="106">
        <v>12</v>
      </c>
      <c r="P27" s="26">
        <v>2</v>
      </c>
      <c r="Q27" s="133">
        <v>13</v>
      </c>
      <c r="R27" s="26">
        <v>3</v>
      </c>
      <c r="S27" s="28">
        <v>10</v>
      </c>
      <c r="T27" s="42">
        <v>6</v>
      </c>
      <c r="U27" s="108">
        <v>13</v>
      </c>
      <c r="V27" s="42">
        <v>5</v>
      </c>
      <c r="W27" s="108">
        <v>14</v>
      </c>
      <c r="X27" s="42">
        <v>4</v>
      </c>
      <c r="Y27" s="42">
        <v>8</v>
      </c>
      <c r="Z27" s="42">
        <v>3</v>
      </c>
      <c r="AA27" s="42">
        <v>10</v>
      </c>
      <c r="AB27" s="67">
        <v>11</v>
      </c>
      <c r="AC27" s="67">
        <v>8</v>
      </c>
      <c r="AD27" s="67">
        <v>9</v>
      </c>
      <c r="AE27" s="67">
        <v>10</v>
      </c>
      <c r="AF27" s="67">
        <v>7</v>
      </c>
      <c r="AG27" s="67">
        <v>12</v>
      </c>
      <c r="AH27" s="67">
        <v>6</v>
      </c>
      <c r="AI27" s="67">
        <v>6</v>
      </c>
      <c r="AJ27" s="67">
        <v>5</v>
      </c>
      <c r="AK27" s="67">
        <v>7</v>
      </c>
      <c r="AL27" s="68"/>
      <c r="AM27" s="68"/>
      <c r="AN27" s="68"/>
      <c r="AO27" s="68"/>
    </row>
    <row r="28" spans="1:41" ht="13">
      <c r="A28" s="18">
        <v>9</v>
      </c>
      <c r="B28" s="114" t="s">
        <v>136</v>
      </c>
      <c r="C28" s="20" t="s">
        <v>55</v>
      </c>
      <c r="D28" s="18">
        <f t="shared" si="4"/>
        <v>82</v>
      </c>
      <c r="E28" s="16">
        <f t="shared" si="5"/>
        <v>54</v>
      </c>
      <c r="F28" s="75">
        <f>SUM(O28+U28+W28+AG28)</f>
        <v>41</v>
      </c>
      <c r="G28" s="30">
        <v>13</v>
      </c>
      <c r="H28" s="35">
        <v>6</v>
      </c>
      <c r="I28" s="105">
        <v>13</v>
      </c>
      <c r="J28" s="35">
        <v>11</v>
      </c>
      <c r="K28" s="35">
        <v>8</v>
      </c>
      <c r="L28" s="26">
        <v>13</v>
      </c>
      <c r="M28" s="26">
        <v>6</v>
      </c>
      <c r="N28" s="26">
        <v>6</v>
      </c>
      <c r="O28" s="106">
        <v>13</v>
      </c>
      <c r="P28" s="26">
        <v>10</v>
      </c>
      <c r="Q28" s="28">
        <v>2</v>
      </c>
      <c r="R28" s="26"/>
      <c r="S28" s="28"/>
      <c r="T28" s="42">
        <v>12</v>
      </c>
      <c r="U28" s="108">
        <v>7</v>
      </c>
      <c r="V28" s="42">
        <v>8</v>
      </c>
      <c r="W28" s="108">
        <v>11</v>
      </c>
      <c r="X28" s="42"/>
      <c r="Y28" s="42"/>
      <c r="Z28" s="42"/>
      <c r="AA28" s="42"/>
      <c r="AB28" s="67">
        <v>12</v>
      </c>
      <c r="AC28" s="67">
        <v>7</v>
      </c>
      <c r="AD28" s="67">
        <v>14</v>
      </c>
      <c r="AE28" s="67">
        <v>5</v>
      </c>
      <c r="AF28" s="67">
        <v>9</v>
      </c>
      <c r="AG28" s="108">
        <v>10</v>
      </c>
      <c r="AH28" s="67"/>
      <c r="AI28" s="67"/>
      <c r="AJ28" s="67"/>
      <c r="AK28" s="67"/>
      <c r="AL28" s="68"/>
      <c r="AM28" s="68"/>
      <c r="AN28" s="68"/>
      <c r="AO28" s="68"/>
    </row>
    <row r="29" spans="1:41" ht="13">
      <c r="A29" s="18">
        <v>10</v>
      </c>
      <c r="B29" s="20" t="s">
        <v>294</v>
      </c>
      <c r="C29" s="20" t="s">
        <v>45</v>
      </c>
      <c r="D29" s="18">
        <f t="shared" si="4"/>
        <v>127</v>
      </c>
      <c r="E29" s="16">
        <f t="shared" si="5"/>
        <v>53</v>
      </c>
      <c r="F29" s="75">
        <f>SUM(M29+W29+AA29+AG29)</f>
        <v>46</v>
      </c>
      <c r="G29" s="30">
        <v>7</v>
      </c>
      <c r="H29" s="35">
        <v>13</v>
      </c>
      <c r="I29" s="35">
        <v>6</v>
      </c>
      <c r="J29" s="35">
        <v>12</v>
      </c>
      <c r="K29" s="105">
        <v>7</v>
      </c>
      <c r="L29" s="26">
        <v>8</v>
      </c>
      <c r="M29" s="106">
        <v>11</v>
      </c>
      <c r="N29" s="26"/>
      <c r="O29" s="26"/>
      <c r="P29" s="26">
        <v>2</v>
      </c>
      <c r="Q29" s="28">
        <v>13</v>
      </c>
      <c r="R29" s="26">
        <v>2</v>
      </c>
      <c r="S29" s="28">
        <v>13</v>
      </c>
      <c r="T29" s="42"/>
      <c r="U29" s="42"/>
      <c r="V29" s="42">
        <v>9</v>
      </c>
      <c r="W29" s="108">
        <v>10</v>
      </c>
      <c r="X29" s="42">
        <v>2</v>
      </c>
      <c r="Y29" s="42">
        <v>13</v>
      </c>
      <c r="Z29" s="42">
        <v>1</v>
      </c>
      <c r="AA29" s="110">
        <v>16</v>
      </c>
      <c r="AB29" s="67">
        <v>13</v>
      </c>
      <c r="AC29" s="67">
        <v>6</v>
      </c>
      <c r="AD29" s="67"/>
      <c r="AE29" s="67"/>
      <c r="AF29" s="67">
        <v>10</v>
      </c>
      <c r="AG29" s="108">
        <v>9</v>
      </c>
      <c r="AH29" s="67">
        <v>5</v>
      </c>
      <c r="AI29" s="67">
        <v>7</v>
      </c>
      <c r="AJ29" s="67">
        <v>1</v>
      </c>
      <c r="AK29" s="67">
        <v>16</v>
      </c>
      <c r="AL29" s="68"/>
      <c r="AM29" s="68"/>
      <c r="AN29" s="68"/>
      <c r="AO29" s="68"/>
    </row>
    <row r="30" spans="1:41" ht="13">
      <c r="A30" s="18">
        <v>11</v>
      </c>
      <c r="B30" s="20" t="s">
        <v>361</v>
      </c>
      <c r="C30" s="20" t="s">
        <v>22</v>
      </c>
      <c r="D30" s="18">
        <f t="shared" si="4"/>
        <v>61</v>
      </c>
      <c r="E30" s="16">
        <f t="shared" si="5"/>
        <v>47</v>
      </c>
      <c r="F30" s="75">
        <f>SUM(M30+U30+W30+AG30)</f>
        <v>43</v>
      </c>
      <c r="G30" s="30">
        <v>4</v>
      </c>
      <c r="H30" s="35">
        <v>15</v>
      </c>
      <c r="I30" s="105">
        <v>4</v>
      </c>
      <c r="J30" s="35"/>
      <c r="K30" s="35"/>
      <c r="L30" s="26">
        <v>10</v>
      </c>
      <c r="M30" s="106">
        <v>9</v>
      </c>
      <c r="N30" s="26"/>
      <c r="O30" s="26"/>
      <c r="P30" s="26"/>
      <c r="Q30" s="28"/>
      <c r="R30" s="26">
        <v>11</v>
      </c>
      <c r="S30" s="28">
        <v>1</v>
      </c>
      <c r="T30" s="42">
        <v>10</v>
      </c>
      <c r="U30" s="108">
        <v>9</v>
      </c>
      <c r="V30" s="42">
        <v>7</v>
      </c>
      <c r="W30" s="108">
        <v>12</v>
      </c>
      <c r="X30" s="42">
        <v>11</v>
      </c>
      <c r="Y30" s="42">
        <v>1</v>
      </c>
      <c r="Z30" s="42">
        <v>11</v>
      </c>
      <c r="AA30" s="42">
        <v>1</v>
      </c>
      <c r="AB30" s="67"/>
      <c r="AC30" s="67"/>
      <c r="AD30" s="67">
        <v>12</v>
      </c>
      <c r="AE30" s="67">
        <v>7</v>
      </c>
      <c r="AF30" s="67">
        <v>6</v>
      </c>
      <c r="AG30" s="108">
        <v>13</v>
      </c>
      <c r="AH30" s="67">
        <v>11</v>
      </c>
      <c r="AI30" s="67">
        <v>1</v>
      </c>
      <c r="AJ30" s="67">
        <v>9</v>
      </c>
      <c r="AK30" s="67">
        <v>3</v>
      </c>
      <c r="AL30" s="68"/>
      <c r="AM30" s="68"/>
      <c r="AN30" s="68"/>
      <c r="AO30" s="68"/>
    </row>
    <row r="31" spans="1:41" ht="13">
      <c r="A31" s="18">
        <v>12</v>
      </c>
      <c r="B31" s="20" t="s">
        <v>116</v>
      </c>
      <c r="C31" s="20" t="s">
        <v>27</v>
      </c>
      <c r="D31" s="18">
        <f t="shared" si="4"/>
        <v>80</v>
      </c>
      <c r="E31" s="16">
        <f t="shared" si="5"/>
        <v>44</v>
      </c>
      <c r="F31" s="75">
        <f>SUM(O31,U31,W31,AG31)</f>
        <v>29</v>
      </c>
      <c r="G31" s="30">
        <v>15</v>
      </c>
      <c r="H31" s="35">
        <v>10</v>
      </c>
      <c r="I31" s="35">
        <v>9</v>
      </c>
      <c r="J31" s="35">
        <v>4</v>
      </c>
      <c r="K31" s="105">
        <v>15</v>
      </c>
      <c r="L31" s="26">
        <v>15</v>
      </c>
      <c r="M31" s="26">
        <v>4</v>
      </c>
      <c r="N31" s="26">
        <v>13</v>
      </c>
      <c r="O31" s="106">
        <v>6</v>
      </c>
      <c r="P31" s="26">
        <v>9</v>
      </c>
      <c r="Q31" s="28">
        <v>3</v>
      </c>
      <c r="R31" s="26">
        <v>6</v>
      </c>
      <c r="S31" s="28">
        <v>6</v>
      </c>
      <c r="T31" s="42">
        <v>11</v>
      </c>
      <c r="U31" s="108">
        <v>8</v>
      </c>
      <c r="V31" s="42">
        <v>10</v>
      </c>
      <c r="W31" s="108">
        <v>9</v>
      </c>
      <c r="X31" s="42">
        <v>9</v>
      </c>
      <c r="Y31" s="42">
        <v>3</v>
      </c>
      <c r="Z31" s="42">
        <v>9</v>
      </c>
      <c r="AA31" s="42">
        <v>3</v>
      </c>
      <c r="AB31" s="67">
        <v>17</v>
      </c>
      <c r="AC31" s="67">
        <v>2</v>
      </c>
      <c r="AD31" s="67">
        <v>16</v>
      </c>
      <c r="AE31" s="67">
        <v>3</v>
      </c>
      <c r="AF31" s="67">
        <v>13</v>
      </c>
      <c r="AG31" s="108">
        <v>6</v>
      </c>
      <c r="AH31" s="67">
        <v>10</v>
      </c>
      <c r="AI31" s="67">
        <v>2</v>
      </c>
      <c r="AJ31" s="67">
        <v>11</v>
      </c>
      <c r="AK31" s="67">
        <v>1</v>
      </c>
      <c r="AL31" s="68"/>
      <c r="AM31" s="68"/>
      <c r="AN31" s="68"/>
      <c r="AO31" s="68"/>
    </row>
    <row r="32" spans="1:41" ht="13">
      <c r="A32" s="18">
        <v>13</v>
      </c>
      <c r="B32" s="20" t="s">
        <v>112</v>
      </c>
      <c r="C32" s="20" t="s">
        <v>27</v>
      </c>
      <c r="D32" s="18">
        <f t="shared" si="4"/>
        <v>64</v>
      </c>
      <c r="E32" s="16">
        <f t="shared" si="5"/>
        <v>37</v>
      </c>
      <c r="F32" s="75">
        <f>SUM(U32+Y32+AC32+AE32)</f>
        <v>37</v>
      </c>
      <c r="G32" s="30">
        <v>0</v>
      </c>
      <c r="H32" s="35"/>
      <c r="I32" s="35"/>
      <c r="J32" s="35"/>
      <c r="K32" s="35"/>
      <c r="L32" s="26"/>
      <c r="M32" s="26"/>
      <c r="N32" s="26"/>
      <c r="O32" s="26"/>
      <c r="P32" s="26">
        <v>8</v>
      </c>
      <c r="Q32" s="28">
        <v>4</v>
      </c>
      <c r="R32" s="26">
        <v>10</v>
      </c>
      <c r="S32" s="28">
        <v>2</v>
      </c>
      <c r="T32" s="42">
        <v>8</v>
      </c>
      <c r="U32" s="108">
        <v>11</v>
      </c>
      <c r="V32" s="42"/>
      <c r="W32" s="42"/>
      <c r="X32" s="42">
        <v>3</v>
      </c>
      <c r="Y32" s="110">
        <v>10</v>
      </c>
      <c r="Z32" s="42">
        <v>6</v>
      </c>
      <c r="AA32" s="42">
        <v>6</v>
      </c>
      <c r="AB32" s="67">
        <v>5</v>
      </c>
      <c r="AC32" s="108">
        <v>14</v>
      </c>
      <c r="AD32" s="67">
        <v>17</v>
      </c>
      <c r="AE32" s="108">
        <v>2</v>
      </c>
      <c r="AF32" s="67"/>
      <c r="AG32" s="67"/>
      <c r="AH32" s="67">
        <v>3</v>
      </c>
      <c r="AI32" s="67">
        <v>10</v>
      </c>
      <c r="AJ32" s="67">
        <v>7</v>
      </c>
      <c r="AK32" s="67">
        <v>5</v>
      </c>
      <c r="AL32" s="68"/>
      <c r="AM32" s="68"/>
      <c r="AN32" s="68"/>
      <c r="AO32" s="68"/>
    </row>
    <row r="33" spans="1:41" ht="13">
      <c r="A33" s="18">
        <v>14</v>
      </c>
      <c r="B33" s="20" t="s">
        <v>135</v>
      </c>
      <c r="C33" s="20" t="s">
        <v>30</v>
      </c>
      <c r="D33" s="18">
        <f t="shared" si="4"/>
        <v>60</v>
      </c>
      <c r="E33" s="16">
        <f t="shared" si="5"/>
        <v>35</v>
      </c>
      <c r="F33" s="75">
        <f>SUM(M33+AE33+AG33+AI33)</f>
        <v>24</v>
      </c>
      <c r="G33" s="30">
        <v>11</v>
      </c>
      <c r="H33" s="35">
        <v>8</v>
      </c>
      <c r="I33" s="105">
        <v>11</v>
      </c>
      <c r="J33" s="35">
        <v>17</v>
      </c>
      <c r="K33" s="35">
        <v>2</v>
      </c>
      <c r="L33" s="26">
        <v>18</v>
      </c>
      <c r="M33" s="106">
        <v>1</v>
      </c>
      <c r="N33" s="26"/>
      <c r="O33" s="26"/>
      <c r="P33" s="26">
        <v>4</v>
      </c>
      <c r="Q33" s="28">
        <v>8</v>
      </c>
      <c r="R33" s="26">
        <v>7</v>
      </c>
      <c r="S33" s="28">
        <v>5</v>
      </c>
      <c r="T33" s="42"/>
      <c r="U33" s="42"/>
      <c r="V33" s="42"/>
      <c r="W33" s="42"/>
      <c r="X33" s="42"/>
      <c r="Y33" s="42"/>
      <c r="Z33" s="42"/>
      <c r="AA33" s="42"/>
      <c r="AB33" s="67"/>
      <c r="AC33" s="67"/>
      <c r="AD33" s="67">
        <v>11</v>
      </c>
      <c r="AE33" s="108">
        <v>8</v>
      </c>
      <c r="AF33" s="67">
        <v>17</v>
      </c>
      <c r="AG33" s="108">
        <v>2</v>
      </c>
      <c r="AH33" s="67">
        <v>2</v>
      </c>
      <c r="AI33" s="110">
        <v>13</v>
      </c>
      <c r="AJ33" s="67">
        <v>3</v>
      </c>
      <c r="AK33" s="67">
        <v>10</v>
      </c>
      <c r="AL33" s="68"/>
      <c r="AM33" s="68"/>
      <c r="AN33" s="68"/>
      <c r="AO33" s="68"/>
    </row>
    <row r="34" spans="1:41" ht="13">
      <c r="A34" s="18">
        <v>15</v>
      </c>
      <c r="B34" s="20" t="s">
        <v>285</v>
      </c>
      <c r="C34" s="20" t="s">
        <v>55</v>
      </c>
      <c r="D34" s="18">
        <f t="shared" si="4"/>
        <v>53</v>
      </c>
      <c r="E34" s="16">
        <f t="shared" si="5"/>
        <v>31</v>
      </c>
      <c r="F34" s="75">
        <f>SUM(U34+AC34+AE34+AK34)</f>
        <v>27</v>
      </c>
      <c r="G34" s="30">
        <v>4</v>
      </c>
      <c r="H34" s="35"/>
      <c r="I34" s="35"/>
      <c r="J34" s="35">
        <v>15</v>
      </c>
      <c r="K34" s="105">
        <v>4</v>
      </c>
      <c r="L34" s="26"/>
      <c r="M34" s="26"/>
      <c r="N34" s="26"/>
      <c r="O34" s="26"/>
      <c r="P34" s="26">
        <v>7</v>
      </c>
      <c r="Q34" s="28">
        <v>5</v>
      </c>
      <c r="R34" s="26">
        <v>8</v>
      </c>
      <c r="S34" s="28">
        <v>4</v>
      </c>
      <c r="T34" s="42">
        <v>17</v>
      </c>
      <c r="U34" s="108">
        <v>2</v>
      </c>
      <c r="V34" s="42"/>
      <c r="W34" s="42"/>
      <c r="X34" s="42">
        <v>8</v>
      </c>
      <c r="Y34" s="42">
        <v>4</v>
      </c>
      <c r="Z34" s="42">
        <v>8</v>
      </c>
      <c r="AA34" s="42">
        <v>4</v>
      </c>
      <c r="AB34" s="67">
        <v>9</v>
      </c>
      <c r="AC34" s="108">
        <v>10</v>
      </c>
      <c r="AD34" s="67">
        <v>10</v>
      </c>
      <c r="AE34" s="108">
        <v>9</v>
      </c>
      <c r="AF34" s="67"/>
      <c r="AG34" s="67"/>
      <c r="AH34" s="67">
        <v>7</v>
      </c>
      <c r="AI34" s="67">
        <v>5</v>
      </c>
      <c r="AJ34" s="67">
        <v>6</v>
      </c>
      <c r="AK34" s="110">
        <v>6</v>
      </c>
      <c r="AL34" s="68"/>
      <c r="AM34" s="68"/>
      <c r="AN34" s="68"/>
      <c r="AO34" s="68"/>
    </row>
    <row r="35" spans="1:41" ht="13">
      <c r="A35" s="18">
        <v>16</v>
      </c>
      <c r="B35" s="20" t="s">
        <v>114</v>
      </c>
      <c r="C35" s="20" t="s">
        <v>27</v>
      </c>
      <c r="D35" s="18">
        <f t="shared" si="4"/>
        <v>38</v>
      </c>
      <c r="E35" s="16">
        <f t="shared" si="5"/>
        <v>23</v>
      </c>
      <c r="F35" s="75">
        <f>SUM(O35+S35+U35+W35)</f>
        <v>18</v>
      </c>
      <c r="G35" s="30">
        <v>5</v>
      </c>
      <c r="H35" s="35">
        <v>16</v>
      </c>
      <c r="I35" s="35">
        <v>3</v>
      </c>
      <c r="J35" s="35">
        <v>14</v>
      </c>
      <c r="K35" s="105">
        <v>5</v>
      </c>
      <c r="L35" s="26"/>
      <c r="M35" s="26"/>
      <c r="N35" s="26">
        <v>11</v>
      </c>
      <c r="O35" s="106">
        <v>8</v>
      </c>
      <c r="P35" s="26">
        <v>9</v>
      </c>
      <c r="Q35" s="28">
        <v>3</v>
      </c>
      <c r="R35" s="26">
        <v>6</v>
      </c>
      <c r="S35" s="109">
        <v>6</v>
      </c>
      <c r="T35" s="42">
        <v>16</v>
      </c>
      <c r="U35" s="108">
        <v>3</v>
      </c>
      <c r="V35" s="42">
        <v>18</v>
      </c>
      <c r="W35" s="108">
        <v>1</v>
      </c>
      <c r="X35" s="42">
        <v>9</v>
      </c>
      <c r="Y35" s="42">
        <v>3</v>
      </c>
      <c r="Z35" s="42">
        <v>9</v>
      </c>
      <c r="AA35" s="42">
        <v>3</v>
      </c>
      <c r="AB35" s="67"/>
      <c r="AC35" s="67"/>
      <c r="AD35" s="67"/>
      <c r="AE35" s="67"/>
      <c r="AF35" s="67"/>
      <c r="AG35" s="67"/>
      <c r="AH35" s="67">
        <v>10</v>
      </c>
      <c r="AI35" s="67">
        <v>2</v>
      </c>
      <c r="AJ35" s="67">
        <v>11</v>
      </c>
      <c r="AK35" s="67">
        <v>1</v>
      </c>
      <c r="AL35" s="68"/>
      <c r="AM35" s="68"/>
      <c r="AN35" s="68"/>
      <c r="AO35" s="68"/>
    </row>
    <row r="36" spans="1:41" ht="13">
      <c r="A36" s="18">
        <v>17</v>
      </c>
      <c r="B36" s="20" t="s">
        <v>362</v>
      </c>
      <c r="C36" s="20" t="s">
        <v>11</v>
      </c>
      <c r="D36" s="18">
        <f t="shared" si="4"/>
        <v>24</v>
      </c>
      <c r="E36" s="16">
        <f t="shared" si="5"/>
        <v>22</v>
      </c>
      <c r="F36" s="75">
        <f>SUM(Q36+U36+W36+AG36)</f>
        <v>20</v>
      </c>
      <c r="G36" s="30">
        <v>2</v>
      </c>
      <c r="H36" s="35">
        <v>17</v>
      </c>
      <c r="I36" s="105">
        <v>2</v>
      </c>
      <c r="J36" s="35"/>
      <c r="K36" s="35"/>
      <c r="L36" s="26"/>
      <c r="M36" s="26"/>
      <c r="N36" s="26"/>
      <c r="O36" s="26"/>
      <c r="P36" s="26">
        <v>10</v>
      </c>
      <c r="Q36" s="109">
        <v>2</v>
      </c>
      <c r="R36" s="26"/>
      <c r="S36" s="28"/>
      <c r="T36" s="42">
        <v>15</v>
      </c>
      <c r="U36" s="108">
        <v>4</v>
      </c>
      <c r="V36" s="42">
        <v>12</v>
      </c>
      <c r="W36" s="108">
        <v>7</v>
      </c>
      <c r="X36" s="42"/>
      <c r="Y36" s="42"/>
      <c r="Z36" s="42"/>
      <c r="AA36" s="42"/>
      <c r="AB36" s="67"/>
      <c r="AC36" s="67"/>
      <c r="AD36" s="67"/>
      <c r="AE36" s="67"/>
      <c r="AF36" s="67">
        <v>12</v>
      </c>
      <c r="AG36" s="108">
        <v>7</v>
      </c>
      <c r="AH36" s="67" t="s">
        <v>354</v>
      </c>
      <c r="AI36" s="67">
        <v>2</v>
      </c>
      <c r="AJ36" s="67"/>
      <c r="AK36" s="67"/>
      <c r="AL36" s="68"/>
      <c r="AM36" s="68"/>
      <c r="AN36" s="68"/>
      <c r="AO36" s="68"/>
    </row>
    <row r="37" spans="1:41" ht="13">
      <c r="A37" s="18">
        <v>18</v>
      </c>
      <c r="B37" s="20" t="s">
        <v>286</v>
      </c>
      <c r="C37" s="20" t="s">
        <v>55</v>
      </c>
      <c r="D37" s="18">
        <f t="shared" si="4"/>
        <v>35</v>
      </c>
      <c r="E37" s="16">
        <f t="shared" si="5"/>
        <v>22</v>
      </c>
      <c r="F37" s="75">
        <f>SUM(O37+W37+AG37+AK37)</f>
        <v>22</v>
      </c>
      <c r="G37" s="30">
        <v>0</v>
      </c>
      <c r="H37" s="35"/>
      <c r="I37" s="35"/>
      <c r="J37" s="35"/>
      <c r="K37" s="35"/>
      <c r="L37" s="26"/>
      <c r="M37" s="26"/>
      <c r="N37" s="26">
        <v>16</v>
      </c>
      <c r="O37" s="106">
        <v>3</v>
      </c>
      <c r="P37" s="26"/>
      <c r="Q37" s="28"/>
      <c r="R37" s="26">
        <v>8</v>
      </c>
      <c r="S37" s="28">
        <v>4</v>
      </c>
      <c r="T37" s="42"/>
      <c r="U37" s="42"/>
      <c r="V37" s="42">
        <v>14</v>
      </c>
      <c r="W37" s="108">
        <v>5</v>
      </c>
      <c r="X37" s="42"/>
      <c r="Y37" s="42"/>
      <c r="Z37" s="42">
        <v>8</v>
      </c>
      <c r="AA37" s="42">
        <v>4</v>
      </c>
      <c r="AB37" s="67"/>
      <c r="AC37" s="67"/>
      <c r="AD37" s="67"/>
      <c r="AE37" s="67"/>
      <c r="AF37" s="67">
        <v>11</v>
      </c>
      <c r="AG37" s="108">
        <v>8</v>
      </c>
      <c r="AH37" s="67">
        <v>7</v>
      </c>
      <c r="AI37" s="67">
        <v>5</v>
      </c>
      <c r="AJ37" s="67">
        <v>6</v>
      </c>
      <c r="AK37" s="110">
        <v>6</v>
      </c>
      <c r="AL37" s="68"/>
      <c r="AM37" s="68"/>
      <c r="AN37" s="68"/>
      <c r="AO37" s="68"/>
    </row>
    <row r="38" spans="1:41" ht="13">
      <c r="A38" s="18">
        <v>19</v>
      </c>
      <c r="B38" s="20" t="s">
        <v>139</v>
      </c>
      <c r="C38" s="20" t="s">
        <v>19</v>
      </c>
      <c r="D38" s="18">
        <f t="shared" si="4"/>
        <v>22</v>
      </c>
      <c r="E38" s="16">
        <f t="shared" si="5"/>
        <v>15</v>
      </c>
      <c r="F38" s="75">
        <f>SUM(U38+W38+Y38)</f>
        <v>15</v>
      </c>
      <c r="G38" s="30">
        <v>0</v>
      </c>
      <c r="H38" s="35"/>
      <c r="I38" s="35"/>
      <c r="J38" s="35"/>
      <c r="K38" s="35"/>
      <c r="L38" s="26"/>
      <c r="M38" s="26"/>
      <c r="N38" s="26"/>
      <c r="O38" s="26"/>
      <c r="P38" s="26">
        <v>11</v>
      </c>
      <c r="Q38" s="28">
        <v>1</v>
      </c>
      <c r="R38" s="26"/>
      <c r="S38" s="28"/>
      <c r="T38" s="42">
        <v>13</v>
      </c>
      <c r="U38" s="108">
        <v>6</v>
      </c>
      <c r="V38" s="42">
        <v>15</v>
      </c>
      <c r="W38" s="108">
        <v>4</v>
      </c>
      <c r="X38" s="42">
        <v>7</v>
      </c>
      <c r="Y38" s="110">
        <v>5</v>
      </c>
      <c r="Z38" s="42"/>
      <c r="AA38" s="42"/>
      <c r="AB38" s="67"/>
      <c r="AC38" s="67"/>
      <c r="AD38" s="67"/>
      <c r="AE38" s="67"/>
      <c r="AF38" s="67"/>
      <c r="AG38" s="67"/>
      <c r="AH38" s="67">
        <v>8</v>
      </c>
      <c r="AI38" s="67">
        <v>4</v>
      </c>
      <c r="AJ38" s="67">
        <v>10</v>
      </c>
      <c r="AK38" s="67">
        <v>2</v>
      </c>
      <c r="AL38" s="68"/>
      <c r="AM38" s="68"/>
      <c r="AN38" s="68"/>
      <c r="AO38" s="68"/>
    </row>
    <row r="39" spans="1:41" ht="13">
      <c r="A39" s="18">
        <v>20</v>
      </c>
      <c r="B39" s="20" t="s">
        <v>363</v>
      </c>
      <c r="C39" s="20" t="s">
        <v>50</v>
      </c>
      <c r="D39" s="18">
        <f t="shared" si="4"/>
        <v>40</v>
      </c>
      <c r="E39" s="16">
        <f t="shared" si="5"/>
        <v>14</v>
      </c>
      <c r="F39" s="75">
        <v>8</v>
      </c>
      <c r="G39" s="30">
        <v>6</v>
      </c>
      <c r="H39" s="35"/>
      <c r="I39" s="35"/>
      <c r="J39" s="35">
        <v>13</v>
      </c>
      <c r="K39" s="105">
        <v>6</v>
      </c>
      <c r="L39" s="26"/>
      <c r="M39" s="26"/>
      <c r="N39" s="26"/>
      <c r="O39" s="26"/>
      <c r="P39" s="26">
        <v>6</v>
      </c>
      <c r="Q39" s="28">
        <v>6</v>
      </c>
      <c r="R39" s="26">
        <v>4</v>
      </c>
      <c r="S39" s="109">
        <v>8</v>
      </c>
      <c r="T39" s="42"/>
      <c r="U39" s="42"/>
      <c r="V39" s="42"/>
      <c r="W39" s="42"/>
      <c r="X39" s="42">
        <v>6</v>
      </c>
      <c r="Y39" s="42">
        <v>6</v>
      </c>
      <c r="Z39" s="42">
        <v>4</v>
      </c>
      <c r="AA39" s="42">
        <v>8</v>
      </c>
      <c r="AB39" s="67"/>
      <c r="AC39" s="67"/>
      <c r="AD39" s="67"/>
      <c r="AE39" s="67"/>
      <c r="AF39" s="67"/>
      <c r="AG39" s="67"/>
      <c r="AH39" s="67">
        <v>9</v>
      </c>
      <c r="AI39" s="67">
        <v>2</v>
      </c>
      <c r="AJ39" s="67">
        <v>8</v>
      </c>
      <c r="AK39" s="67">
        <v>4</v>
      </c>
      <c r="AL39" s="68"/>
      <c r="AM39" s="68"/>
      <c r="AN39" s="68"/>
      <c r="AO39" s="68"/>
    </row>
    <row r="40" spans="1:41" ht="13">
      <c r="A40" s="18">
        <v>21</v>
      </c>
      <c r="B40" s="20" t="s">
        <v>425</v>
      </c>
      <c r="C40" s="20" t="s">
        <v>56</v>
      </c>
      <c r="D40" s="18">
        <f t="shared" si="4"/>
        <v>12</v>
      </c>
      <c r="E40" s="16">
        <f t="shared" si="5"/>
        <v>12</v>
      </c>
      <c r="F40" s="75">
        <v>12</v>
      </c>
      <c r="G40" s="30">
        <v>0</v>
      </c>
      <c r="H40" s="35"/>
      <c r="I40" s="35"/>
      <c r="J40" s="35"/>
      <c r="K40" s="35"/>
      <c r="L40" s="26"/>
      <c r="M40" s="26"/>
      <c r="N40" s="26"/>
      <c r="O40" s="26"/>
      <c r="P40" s="26"/>
      <c r="Q40" s="28"/>
      <c r="R40" s="26"/>
      <c r="S40" s="28"/>
      <c r="T40" s="42"/>
      <c r="U40" s="42"/>
      <c r="V40" s="42"/>
      <c r="W40" s="42"/>
      <c r="X40" s="42"/>
      <c r="Y40" s="42"/>
      <c r="Z40" s="42"/>
      <c r="AA40" s="42"/>
      <c r="AB40" s="67">
        <v>7</v>
      </c>
      <c r="AC40" s="108">
        <v>12</v>
      </c>
      <c r="AD40" s="67"/>
      <c r="AE40" s="67"/>
      <c r="AF40" s="67"/>
      <c r="AG40" s="67"/>
      <c r="AH40" s="67"/>
      <c r="AI40" s="67"/>
      <c r="AJ40" s="67"/>
      <c r="AK40" s="67"/>
      <c r="AL40" s="68"/>
      <c r="AM40" s="68"/>
      <c r="AN40" s="68"/>
      <c r="AO40" s="68"/>
    </row>
    <row r="41" spans="1:41" ht="13">
      <c r="A41" s="18">
        <v>22</v>
      </c>
      <c r="B41" s="20" t="s">
        <v>364</v>
      </c>
      <c r="C41" s="20" t="s">
        <v>30</v>
      </c>
      <c r="D41" s="18">
        <f t="shared" si="4"/>
        <v>10</v>
      </c>
      <c r="E41" s="16">
        <f t="shared" si="5"/>
        <v>10</v>
      </c>
      <c r="F41" s="75">
        <v>10</v>
      </c>
      <c r="G41" s="30">
        <v>0</v>
      </c>
      <c r="H41" s="35"/>
      <c r="I41" s="35"/>
      <c r="J41" s="35"/>
      <c r="K41" s="35"/>
      <c r="L41" s="26">
        <v>12</v>
      </c>
      <c r="M41" s="106">
        <v>7</v>
      </c>
      <c r="N41" s="26"/>
      <c r="O41" s="26"/>
      <c r="P41" s="26"/>
      <c r="Q41" s="28"/>
      <c r="R41" s="26"/>
      <c r="S41" s="28"/>
      <c r="T41" s="42"/>
      <c r="U41" s="42"/>
      <c r="V41" s="42">
        <v>16</v>
      </c>
      <c r="W41" s="108">
        <v>3</v>
      </c>
      <c r="X41" s="42"/>
      <c r="Y41" s="42"/>
      <c r="Z41" s="42"/>
      <c r="AA41" s="42"/>
      <c r="AB41" s="67"/>
      <c r="AC41" s="67"/>
      <c r="AD41" s="67"/>
      <c r="AE41" s="67"/>
      <c r="AF41" s="67"/>
      <c r="AG41" s="67"/>
      <c r="AH41" s="67"/>
      <c r="AI41" s="67"/>
      <c r="AJ41" s="67"/>
      <c r="AK41" s="67"/>
      <c r="AL41" s="68"/>
      <c r="AM41" s="68"/>
      <c r="AN41" s="68"/>
      <c r="AO41" s="68"/>
    </row>
    <row r="42" spans="1:41" ht="13">
      <c r="A42" s="18">
        <v>23</v>
      </c>
      <c r="B42" s="20" t="s">
        <v>365</v>
      </c>
      <c r="C42" s="20" t="s">
        <v>55</v>
      </c>
      <c r="D42" s="18">
        <f t="shared" si="4"/>
        <v>9</v>
      </c>
      <c r="E42" s="16">
        <f t="shared" si="5"/>
        <v>5</v>
      </c>
      <c r="F42" s="75">
        <v>5</v>
      </c>
      <c r="G42" s="30">
        <v>0</v>
      </c>
      <c r="H42" s="35"/>
      <c r="I42" s="35"/>
      <c r="J42" s="35"/>
      <c r="K42" s="35"/>
      <c r="L42" s="26"/>
      <c r="M42" s="26"/>
      <c r="N42" s="26"/>
      <c r="O42" s="26"/>
      <c r="P42" s="26">
        <v>7</v>
      </c>
      <c r="Q42" s="109">
        <v>5</v>
      </c>
      <c r="R42" s="26"/>
      <c r="S42" s="28"/>
      <c r="T42" s="42"/>
      <c r="U42" s="42"/>
      <c r="V42" s="42"/>
      <c r="W42" s="42"/>
      <c r="X42" s="42">
        <v>8</v>
      </c>
      <c r="Y42" s="42">
        <v>4</v>
      </c>
      <c r="Z42" s="42"/>
      <c r="AA42" s="42"/>
      <c r="AB42" s="67"/>
      <c r="AC42" s="67"/>
      <c r="AD42" s="67"/>
      <c r="AE42" s="67"/>
      <c r="AF42" s="67"/>
      <c r="AG42" s="67"/>
      <c r="AH42" s="67"/>
      <c r="AI42" s="67"/>
      <c r="AJ42" s="67"/>
      <c r="AK42" s="67"/>
      <c r="AL42" s="68"/>
      <c r="AM42" s="68"/>
      <c r="AN42" s="68"/>
      <c r="AO42" s="68"/>
    </row>
    <row r="43" spans="1:41" ht="13">
      <c r="A43" s="18">
        <v>24</v>
      </c>
      <c r="B43" s="20" t="s">
        <v>366</v>
      </c>
      <c r="C43" s="20" t="s">
        <v>13</v>
      </c>
      <c r="D43" s="18">
        <f t="shared" si="4"/>
        <v>12</v>
      </c>
      <c r="E43" s="16">
        <f t="shared" si="5"/>
        <v>5</v>
      </c>
      <c r="F43" s="75">
        <v>5</v>
      </c>
      <c r="G43" s="30">
        <v>0</v>
      </c>
      <c r="H43" s="35"/>
      <c r="I43" s="35"/>
      <c r="J43" s="35"/>
      <c r="K43" s="35"/>
      <c r="L43" s="26"/>
      <c r="M43" s="26"/>
      <c r="N43" s="26"/>
      <c r="O43" s="26"/>
      <c r="P43" s="26">
        <v>11</v>
      </c>
      <c r="Q43" s="28">
        <v>1</v>
      </c>
      <c r="R43" s="26"/>
      <c r="S43" s="28"/>
      <c r="T43" s="42"/>
      <c r="U43" s="42"/>
      <c r="V43" s="42"/>
      <c r="W43" s="42"/>
      <c r="X43" s="42">
        <v>7</v>
      </c>
      <c r="Y43" s="110">
        <v>5</v>
      </c>
      <c r="Z43" s="42"/>
      <c r="AA43" s="42"/>
      <c r="AB43" s="67"/>
      <c r="AC43" s="67"/>
      <c r="AD43" s="67"/>
      <c r="AE43" s="67"/>
      <c r="AF43" s="67"/>
      <c r="AG43" s="67"/>
      <c r="AH43" s="67">
        <v>8</v>
      </c>
      <c r="AI43" s="67">
        <v>4</v>
      </c>
      <c r="AJ43" s="67">
        <v>10</v>
      </c>
      <c r="AK43" s="67">
        <v>2</v>
      </c>
      <c r="AL43" s="68"/>
      <c r="AM43" s="68"/>
      <c r="AN43" s="68"/>
      <c r="AO43" s="68"/>
    </row>
    <row r="44" spans="1:41" ht="13">
      <c r="A44" s="18">
        <v>25</v>
      </c>
      <c r="B44" s="20" t="s">
        <v>419</v>
      </c>
      <c r="C44" s="20" t="s">
        <v>29</v>
      </c>
      <c r="D44" s="18">
        <f t="shared" si="4"/>
        <v>1</v>
      </c>
      <c r="E44" s="16">
        <f t="shared" si="5"/>
        <v>1</v>
      </c>
      <c r="F44" s="75">
        <v>1</v>
      </c>
      <c r="G44" s="30">
        <v>0</v>
      </c>
      <c r="H44" s="35"/>
      <c r="I44" s="35"/>
      <c r="J44" s="35"/>
      <c r="K44" s="35"/>
      <c r="L44" s="26"/>
      <c r="M44" s="26"/>
      <c r="N44" s="26">
        <v>18</v>
      </c>
      <c r="O44" s="106">
        <v>1</v>
      </c>
      <c r="P44" s="26"/>
      <c r="Q44" s="28"/>
      <c r="R44" s="26"/>
      <c r="S44" s="28"/>
      <c r="T44" s="42"/>
      <c r="U44" s="42"/>
      <c r="V44" s="42"/>
      <c r="W44" s="42"/>
      <c r="X44" s="42"/>
      <c r="Y44" s="42"/>
      <c r="Z44" s="42"/>
      <c r="AA44" s="42"/>
      <c r="AB44" s="67"/>
      <c r="AC44" s="67"/>
      <c r="AD44" s="67"/>
      <c r="AE44" s="67"/>
      <c r="AF44" s="67"/>
      <c r="AG44" s="67"/>
      <c r="AH44" s="67"/>
      <c r="AI44" s="67"/>
      <c r="AJ44" s="67"/>
      <c r="AK44" s="67"/>
      <c r="AL44" s="68"/>
      <c r="AM44" s="68"/>
      <c r="AN44" s="68"/>
      <c r="AO44" s="68"/>
    </row>
    <row r="45" spans="1:41" ht="13">
      <c r="A45" s="18">
        <v>26</v>
      </c>
      <c r="B45" s="20" t="s">
        <v>424</v>
      </c>
      <c r="C45" s="20" t="s">
        <v>29</v>
      </c>
      <c r="D45" s="18">
        <f t="shared" si="4"/>
        <v>1</v>
      </c>
      <c r="E45" s="16">
        <f t="shared" si="5"/>
        <v>1</v>
      </c>
      <c r="F45" s="75">
        <v>1</v>
      </c>
      <c r="G45" s="30">
        <v>0</v>
      </c>
      <c r="H45" s="35"/>
      <c r="I45" s="35"/>
      <c r="J45" s="35"/>
      <c r="K45" s="35"/>
      <c r="L45" s="26"/>
      <c r="M45" s="26"/>
      <c r="N45" s="26"/>
      <c r="O45" s="26"/>
      <c r="P45" s="26"/>
      <c r="Q45" s="28"/>
      <c r="R45" s="26"/>
      <c r="S45" s="28"/>
      <c r="T45" s="42"/>
      <c r="U45" s="42"/>
      <c r="V45" s="42"/>
      <c r="W45" s="42"/>
      <c r="X45" s="42"/>
      <c r="Y45" s="42"/>
      <c r="Z45" s="42"/>
      <c r="AA45" s="42"/>
      <c r="AB45" s="67"/>
      <c r="AC45" s="67"/>
      <c r="AD45" s="67"/>
      <c r="AE45" s="67"/>
      <c r="AF45" s="67">
        <v>18</v>
      </c>
      <c r="AG45" s="110">
        <v>1</v>
      </c>
      <c r="AH45" s="67"/>
      <c r="AI45" s="67"/>
      <c r="AJ45" s="67"/>
      <c r="AK45" s="67"/>
      <c r="AL45" s="68"/>
      <c r="AM45" s="68"/>
      <c r="AN45" s="68"/>
      <c r="AO45" s="68"/>
    </row>
    <row r="46" spans="1:41" ht="13">
      <c r="A46" s="18">
        <v>27</v>
      </c>
      <c r="B46" s="20" t="s">
        <v>367</v>
      </c>
      <c r="C46" s="20" t="s">
        <v>22</v>
      </c>
      <c r="D46" s="25">
        <f t="shared" si="4"/>
        <v>3</v>
      </c>
      <c r="E46" s="16">
        <f t="shared" si="5"/>
        <v>1</v>
      </c>
      <c r="F46" s="75">
        <v>1</v>
      </c>
      <c r="G46" s="30">
        <v>0</v>
      </c>
      <c r="H46" s="35"/>
      <c r="I46" s="35"/>
      <c r="J46" s="35"/>
      <c r="K46" s="35"/>
      <c r="L46" s="26"/>
      <c r="M46" s="26"/>
      <c r="N46" s="26"/>
      <c r="O46" s="26"/>
      <c r="P46" s="26"/>
      <c r="Q46" s="28"/>
      <c r="R46" s="26">
        <v>11</v>
      </c>
      <c r="S46" s="109">
        <v>1</v>
      </c>
      <c r="T46" s="42"/>
      <c r="U46" s="42"/>
      <c r="V46" s="42"/>
      <c r="W46" s="42"/>
      <c r="X46" s="42">
        <v>11</v>
      </c>
      <c r="Y46" s="42">
        <v>1</v>
      </c>
      <c r="Z46" s="42">
        <v>11</v>
      </c>
      <c r="AA46" s="42">
        <v>1</v>
      </c>
      <c r="AB46" s="67"/>
      <c r="AC46" s="67"/>
      <c r="AD46" s="67"/>
      <c r="AE46" s="67"/>
      <c r="AF46" s="67"/>
      <c r="AG46" s="67"/>
      <c r="AH46" s="67"/>
      <c r="AI46" s="67"/>
      <c r="AJ46" s="67"/>
      <c r="AK46" s="67"/>
      <c r="AL46" s="68"/>
      <c r="AM46" s="68"/>
      <c r="AN46" s="68"/>
      <c r="AO46" s="68"/>
    </row>
    <row r="47" spans="1:41" ht="13">
      <c r="A47" s="18"/>
      <c r="B47" s="20"/>
      <c r="C47" s="20"/>
      <c r="D47" s="20"/>
      <c r="E47" s="19"/>
      <c r="F47" s="75"/>
      <c r="G47" s="30"/>
      <c r="H47" s="55"/>
      <c r="I47" s="55"/>
      <c r="J47" s="55"/>
      <c r="K47" s="55"/>
      <c r="L47" s="18"/>
      <c r="M47" s="18"/>
      <c r="N47" s="18"/>
      <c r="O47" s="18"/>
      <c r="P47" s="18"/>
      <c r="Q47" s="24"/>
      <c r="R47" s="18"/>
      <c r="S47" s="24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</row>
  </sheetData>
  <sheetProtection selectLockedCells="1" selectUnlockedCells="1"/>
  <sortState ref="A21:AO46">
    <sortCondition descending="1" ref="E21:E46"/>
  </sortState>
  <mergeCells count="12">
    <mergeCell ref="E2:G2"/>
    <mergeCell ref="E17:G17"/>
    <mergeCell ref="AL2:AO2"/>
    <mergeCell ref="H17:K17"/>
    <mergeCell ref="H2:K2"/>
    <mergeCell ref="AB17:AK17"/>
    <mergeCell ref="AL17:AO17"/>
    <mergeCell ref="AB2:AK2"/>
    <mergeCell ref="T17:AA17"/>
    <mergeCell ref="T2:AA2"/>
    <mergeCell ref="L2:S2"/>
    <mergeCell ref="L17:S17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9" tint="-0.249977111117893"/>
  </sheetPr>
  <dimension ref="A1:AQ44"/>
  <sheetViews>
    <sheetView zoomScaleNormal="100" workbookViewId="0">
      <pane xSplit="3" topLeftCell="D1" activePane="topRight" state="frozen"/>
      <selection activeCell="A46" sqref="A46"/>
      <selection pane="topRight" activeCell="C2" sqref="C2:G4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4" width="5.81640625" style="1" customWidth="1"/>
    <col min="5" max="7" width="4.6328125" style="1" customWidth="1"/>
    <col min="8" max="8" width="7.6328125" customWidth="1"/>
    <col min="9" max="9" width="3.6328125" customWidth="1"/>
    <col min="10" max="10" width="8.1796875" customWidth="1"/>
    <col min="11" max="11" width="3.6328125" customWidth="1"/>
    <col min="12" max="12" width="7.54296875" customWidth="1"/>
    <col min="13" max="13" width="4.453125" customWidth="1"/>
    <col min="14" max="14" width="7.6328125" customWidth="1"/>
    <col min="15" max="15" width="3.6328125" customWidth="1"/>
    <col min="16" max="16" width="7.6328125" customWidth="1"/>
    <col min="17" max="17" width="3.6328125" customWidth="1"/>
    <col min="18" max="18" width="7.6328125" customWidth="1"/>
    <col min="19" max="19" width="3.6328125" customWidth="1"/>
    <col min="20" max="20" width="7.6328125" style="1" customWidth="1"/>
    <col min="21" max="21" width="3.6328125" style="2" customWidth="1"/>
    <col min="22" max="22" width="8.08984375" style="1" customWidth="1"/>
    <col min="23" max="23" width="3.6328125" style="2" customWidth="1"/>
    <col min="24" max="24" width="8.453125" style="2" customWidth="1"/>
    <col min="25" max="25" width="3.90625" style="2" customWidth="1"/>
    <col min="26" max="26" width="6.453125" style="2" customWidth="1"/>
    <col min="27" max="27" width="3.36328125" style="2" customWidth="1"/>
    <col min="28" max="28" width="9.08984375" style="2" customWidth="1"/>
    <col min="29" max="29" width="4" style="2" customWidth="1"/>
    <col min="30" max="30" width="8.08984375" style="2" customWidth="1"/>
    <col min="31" max="31" width="4.81640625" style="2" customWidth="1"/>
    <col min="32" max="32" width="7.6328125" style="1" customWidth="1"/>
    <col min="33" max="33" width="3.6328125" style="1" customWidth="1"/>
    <col min="34" max="34" width="8.08984375" style="1" customWidth="1"/>
    <col min="35" max="35" width="3.6328125" style="2" customWidth="1"/>
    <col min="36" max="36" width="7.6328125" style="1" customWidth="1"/>
    <col min="37" max="37" width="3.6328125" style="1" customWidth="1"/>
    <col min="38" max="38" width="7.6328125" style="1" customWidth="1"/>
    <col min="39" max="39" width="3.6328125" style="1" customWidth="1"/>
    <col min="40" max="40" width="7.6328125" style="1" customWidth="1"/>
    <col min="41" max="41" width="3.6328125" style="1" customWidth="1"/>
    <col min="42" max="42" width="9" style="1" customWidth="1"/>
    <col min="43" max="43" width="3.6328125" style="1" customWidth="1"/>
    <col min="44" max="44" width="7.6328125" style="1" customWidth="1"/>
    <col min="45" max="45" width="3.6328125" style="1" customWidth="1"/>
    <col min="46" max="16384" width="9.1796875" style="1"/>
  </cols>
  <sheetData>
    <row r="1" spans="1:43" ht="13" thickBot="1"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U1" s="1"/>
      <c r="W1" s="1"/>
      <c r="X1" s="1"/>
      <c r="Y1" s="1"/>
      <c r="Z1" s="1"/>
      <c r="AA1" s="1"/>
      <c r="AB1" s="1"/>
      <c r="AC1" s="1"/>
      <c r="AD1" s="1"/>
      <c r="AE1" s="1"/>
      <c r="AI1" s="1"/>
    </row>
    <row r="2" spans="1:43" s="5" customFormat="1" ht="13.5" thickBot="1">
      <c r="A2" s="3"/>
      <c r="B2" s="22" t="s">
        <v>306</v>
      </c>
      <c r="C2" s="4"/>
      <c r="D2" s="129" t="s">
        <v>423</v>
      </c>
      <c r="E2" s="163" t="s">
        <v>442</v>
      </c>
      <c r="F2" s="164"/>
      <c r="G2" s="165"/>
      <c r="H2" s="173" t="s">
        <v>307</v>
      </c>
      <c r="I2" s="167"/>
      <c r="J2" s="167"/>
      <c r="K2" s="177"/>
      <c r="L2" s="178" t="s">
        <v>182</v>
      </c>
      <c r="M2" s="175"/>
      <c r="N2" s="175"/>
      <c r="O2" s="175"/>
      <c r="P2" s="175"/>
      <c r="Q2" s="175"/>
      <c r="R2" s="175"/>
      <c r="S2" s="176"/>
      <c r="T2" s="169" t="s">
        <v>181</v>
      </c>
      <c r="U2" s="169"/>
      <c r="V2" s="169"/>
      <c r="W2" s="169"/>
      <c r="X2" s="169"/>
      <c r="Y2" s="169"/>
      <c r="Z2" s="169"/>
      <c r="AA2" s="169"/>
      <c r="AB2" s="169"/>
      <c r="AC2" s="169"/>
      <c r="AD2" s="169" t="s">
        <v>90</v>
      </c>
      <c r="AE2" s="169"/>
      <c r="AF2" s="169"/>
      <c r="AG2" s="169"/>
      <c r="AH2" s="169"/>
      <c r="AI2" s="169"/>
      <c r="AJ2" s="169"/>
      <c r="AK2" s="169"/>
      <c r="AL2" s="169"/>
      <c r="AM2" s="169"/>
      <c r="AN2" s="170" t="s">
        <v>143</v>
      </c>
      <c r="AO2" s="171"/>
      <c r="AP2" s="171"/>
      <c r="AQ2" s="172"/>
    </row>
    <row r="3" spans="1:43" ht="13">
      <c r="A3" s="6"/>
      <c r="B3" s="102" t="s">
        <v>417</v>
      </c>
      <c r="C3" s="7"/>
      <c r="D3" s="8" t="s">
        <v>0</v>
      </c>
      <c r="E3" s="8" t="s">
        <v>0</v>
      </c>
      <c r="F3" s="9" t="s">
        <v>1</v>
      </c>
      <c r="G3" s="9" t="s">
        <v>2</v>
      </c>
      <c r="H3" s="32" t="s">
        <v>3</v>
      </c>
      <c r="I3" s="33"/>
      <c r="J3" s="34" t="s">
        <v>3</v>
      </c>
      <c r="K3" s="33"/>
      <c r="L3" s="36" t="s">
        <v>3</v>
      </c>
      <c r="M3" s="37"/>
      <c r="N3" s="37" t="s">
        <v>3</v>
      </c>
      <c r="O3" s="37"/>
      <c r="P3" s="38" t="s">
        <v>3</v>
      </c>
      <c r="Q3" s="38"/>
      <c r="R3" s="38" t="s">
        <v>3</v>
      </c>
      <c r="S3" s="38"/>
      <c r="T3" s="39" t="s">
        <v>3</v>
      </c>
      <c r="U3" s="40"/>
      <c r="V3" s="39" t="s">
        <v>3</v>
      </c>
      <c r="W3" s="40"/>
      <c r="X3" s="39" t="s">
        <v>3</v>
      </c>
      <c r="Y3" s="40"/>
      <c r="Z3" s="39" t="s">
        <v>3</v>
      </c>
      <c r="AA3" s="39"/>
      <c r="AB3" s="39" t="s">
        <v>3</v>
      </c>
      <c r="AC3" s="41"/>
      <c r="AD3" s="57" t="s">
        <v>3</v>
      </c>
      <c r="AE3" s="58"/>
      <c r="AF3" s="57" t="s">
        <v>3</v>
      </c>
      <c r="AG3" s="58"/>
      <c r="AH3" s="57" t="s">
        <v>3</v>
      </c>
      <c r="AI3" s="58"/>
      <c r="AJ3" s="57" t="s">
        <v>3</v>
      </c>
      <c r="AK3" s="57"/>
      <c r="AL3" s="57" t="s">
        <v>3</v>
      </c>
      <c r="AM3" s="59"/>
      <c r="AN3" s="62" t="s">
        <v>3</v>
      </c>
      <c r="AO3" s="63"/>
      <c r="AP3" s="63" t="s">
        <v>3</v>
      </c>
      <c r="AQ3" s="64"/>
    </row>
    <row r="4" spans="1:43" s="15" customFormat="1" ht="12" customHeight="1">
      <c r="A4" s="10"/>
      <c r="B4" s="11" t="s">
        <v>60</v>
      </c>
      <c r="C4" s="12" t="s">
        <v>4</v>
      </c>
      <c r="D4" s="13" t="s">
        <v>5</v>
      </c>
      <c r="E4" s="13" t="s">
        <v>5</v>
      </c>
      <c r="F4" s="14" t="s">
        <v>5</v>
      </c>
      <c r="G4" s="14" t="s">
        <v>5</v>
      </c>
      <c r="H4" s="43" t="s">
        <v>141</v>
      </c>
      <c r="I4" s="44" t="s">
        <v>5</v>
      </c>
      <c r="J4" s="43" t="s">
        <v>216</v>
      </c>
      <c r="K4" s="44" t="s">
        <v>5</v>
      </c>
      <c r="L4" s="46" t="s">
        <v>8</v>
      </c>
      <c r="M4" s="45" t="s">
        <v>5</v>
      </c>
      <c r="N4" s="46" t="s">
        <v>10</v>
      </c>
      <c r="O4" s="47" t="s">
        <v>5</v>
      </c>
      <c r="P4" s="48" t="s">
        <v>9</v>
      </c>
      <c r="Q4" s="49" t="s">
        <v>5</v>
      </c>
      <c r="R4" s="48" t="s">
        <v>246</v>
      </c>
      <c r="S4" s="49" t="s">
        <v>5</v>
      </c>
      <c r="T4" s="50" t="s">
        <v>269</v>
      </c>
      <c r="U4" s="51" t="s">
        <v>5</v>
      </c>
      <c r="V4" s="50" t="s">
        <v>8</v>
      </c>
      <c r="W4" s="51" t="s">
        <v>5</v>
      </c>
      <c r="X4" s="50" t="s">
        <v>10</v>
      </c>
      <c r="Y4" s="51" t="s">
        <v>5</v>
      </c>
      <c r="Z4" s="50" t="s">
        <v>9</v>
      </c>
      <c r="AA4" s="51" t="s">
        <v>5</v>
      </c>
      <c r="AB4" s="50" t="s">
        <v>246</v>
      </c>
      <c r="AC4" s="51" t="s">
        <v>5</v>
      </c>
      <c r="AD4" s="60" t="s">
        <v>269</v>
      </c>
      <c r="AE4" s="61" t="s">
        <v>5</v>
      </c>
      <c r="AF4" s="60" t="s">
        <v>8</v>
      </c>
      <c r="AG4" s="61" t="s">
        <v>5</v>
      </c>
      <c r="AH4" s="60" t="s">
        <v>10</v>
      </c>
      <c r="AI4" s="61" t="s">
        <v>5</v>
      </c>
      <c r="AJ4" s="60" t="s">
        <v>9</v>
      </c>
      <c r="AK4" s="61" t="s">
        <v>5</v>
      </c>
      <c r="AL4" s="60" t="s">
        <v>246</v>
      </c>
      <c r="AM4" s="61" t="s">
        <v>5</v>
      </c>
      <c r="AN4" s="65" t="s">
        <v>6</v>
      </c>
      <c r="AO4" s="66" t="s">
        <v>5</v>
      </c>
      <c r="AP4" s="65" t="s">
        <v>7</v>
      </c>
      <c r="AQ4" s="66" t="s">
        <v>5</v>
      </c>
    </row>
    <row r="5" spans="1:43" ht="13">
      <c r="A5" s="18">
        <v>1</v>
      </c>
      <c r="B5" s="123" t="s">
        <v>73</v>
      </c>
      <c r="C5" s="18" t="s">
        <v>30</v>
      </c>
      <c r="D5" s="18">
        <f>SUM(I5+K5+M5+O5+Q5+S5+U5+W5+Y5+AA5+AC5+AE5+AG5+AI5+AK5+AM5+AO5+AQ5)</f>
        <v>240</v>
      </c>
      <c r="E5" s="16">
        <f t="shared" ref="E5:E25" si="0">SUM(F5+G5)</f>
        <v>142</v>
      </c>
      <c r="F5" s="17">
        <f>SUM(M5+O5+Y5+AG5+AI5)</f>
        <v>117</v>
      </c>
      <c r="G5" s="30">
        <v>25</v>
      </c>
      <c r="H5" s="35">
        <v>1</v>
      </c>
      <c r="I5" s="105">
        <v>25</v>
      </c>
      <c r="J5" s="35">
        <v>1</v>
      </c>
      <c r="K5" s="35">
        <v>25</v>
      </c>
      <c r="L5" s="26">
        <v>1</v>
      </c>
      <c r="M5" s="106">
        <v>25</v>
      </c>
      <c r="N5" s="26">
        <v>1</v>
      </c>
      <c r="O5" s="106">
        <v>25</v>
      </c>
      <c r="P5" s="26">
        <v>2</v>
      </c>
      <c r="Q5" s="26">
        <v>13</v>
      </c>
      <c r="R5" s="26">
        <v>3</v>
      </c>
      <c r="S5" s="26">
        <v>10</v>
      </c>
      <c r="T5" s="42">
        <v>8</v>
      </c>
      <c r="U5" s="42">
        <v>11</v>
      </c>
      <c r="V5" s="42">
        <v>5</v>
      </c>
      <c r="W5" s="42">
        <v>14</v>
      </c>
      <c r="X5" s="42">
        <v>1</v>
      </c>
      <c r="Y5" s="108">
        <v>25</v>
      </c>
      <c r="Z5" s="42">
        <v>8</v>
      </c>
      <c r="AA5" s="42">
        <v>4</v>
      </c>
      <c r="AB5" s="42"/>
      <c r="AC5" s="42"/>
      <c r="AD5" s="67">
        <v>8</v>
      </c>
      <c r="AE5" s="67">
        <v>11</v>
      </c>
      <c r="AF5" s="67">
        <v>3</v>
      </c>
      <c r="AG5" s="108">
        <v>17</v>
      </c>
      <c r="AH5" s="67">
        <v>1</v>
      </c>
      <c r="AI5" s="108">
        <v>25</v>
      </c>
      <c r="AJ5" s="67">
        <v>3</v>
      </c>
      <c r="AK5" s="67">
        <v>10</v>
      </c>
      <c r="AL5" s="67"/>
      <c r="AM5" s="67"/>
      <c r="AN5" s="68"/>
      <c r="AO5" s="68"/>
      <c r="AP5" s="68"/>
      <c r="AQ5" s="68"/>
    </row>
    <row r="6" spans="1:43" ht="13">
      <c r="A6" s="18">
        <v>2</v>
      </c>
      <c r="B6" s="117" t="s">
        <v>75</v>
      </c>
      <c r="C6" s="18" t="s">
        <v>45</v>
      </c>
      <c r="D6" s="18">
        <f t="shared" ref="D6:D25" si="1">SUM(I6+K6+M6+O6+Q6+S6+U6+W6+Y6+AA6+AC6+AE6+AG6+AI6+AK6+AM6+AO6+AQ6)</f>
        <v>202</v>
      </c>
      <c r="E6" s="16">
        <f t="shared" si="0"/>
        <v>130</v>
      </c>
      <c r="F6" s="17">
        <f>SUM(U6+W6+AE6+AG6+AK6)</f>
        <v>116</v>
      </c>
      <c r="G6" s="30">
        <v>14</v>
      </c>
      <c r="H6" s="35">
        <v>14</v>
      </c>
      <c r="I6" s="35">
        <v>5</v>
      </c>
      <c r="J6" s="35">
        <v>5</v>
      </c>
      <c r="K6" s="105">
        <v>14</v>
      </c>
      <c r="L6" s="26">
        <v>4</v>
      </c>
      <c r="M6" s="26">
        <v>15</v>
      </c>
      <c r="N6" s="26">
        <v>7</v>
      </c>
      <c r="O6" s="26">
        <v>12</v>
      </c>
      <c r="P6" s="26">
        <v>3</v>
      </c>
      <c r="Q6" s="26">
        <v>10</v>
      </c>
      <c r="R6" s="26">
        <v>4</v>
      </c>
      <c r="S6" s="26">
        <v>8</v>
      </c>
      <c r="T6" s="42">
        <v>1</v>
      </c>
      <c r="U6" s="108">
        <v>25</v>
      </c>
      <c r="V6" s="42">
        <v>1</v>
      </c>
      <c r="W6" s="108">
        <v>25</v>
      </c>
      <c r="X6" s="42"/>
      <c r="Y6" s="42"/>
      <c r="Z6" s="42"/>
      <c r="AA6" s="42"/>
      <c r="AB6" s="42"/>
      <c r="AC6" s="42"/>
      <c r="AD6" s="67">
        <v>1</v>
      </c>
      <c r="AE6" s="108">
        <v>25</v>
      </c>
      <c r="AF6" s="67">
        <v>1</v>
      </c>
      <c r="AG6" s="108">
        <v>25</v>
      </c>
      <c r="AH6" s="67">
        <v>7</v>
      </c>
      <c r="AI6" s="67">
        <v>12</v>
      </c>
      <c r="AJ6" s="67">
        <v>1</v>
      </c>
      <c r="AK6" s="110">
        <v>16</v>
      </c>
      <c r="AL6" s="67">
        <v>3</v>
      </c>
      <c r="AM6" s="67">
        <v>10</v>
      </c>
      <c r="AN6" s="68"/>
      <c r="AO6" s="68"/>
      <c r="AP6" s="68"/>
      <c r="AQ6" s="68"/>
    </row>
    <row r="7" spans="1:43" ht="13">
      <c r="A7" s="18">
        <v>3</v>
      </c>
      <c r="B7" s="117" t="s">
        <v>85</v>
      </c>
      <c r="C7" s="18" t="s">
        <v>28</v>
      </c>
      <c r="D7" s="18">
        <f t="shared" si="1"/>
        <v>154</v>
      </c>
      <c r="E7" s="16">
        <f t="shared" si="0"/>
        <v>105</v>
      </c>
      <c r="F7" s="17">
        <f>SUM(O7+Y7+AG7+AI7+AM7)</f>
        <v>84</v>
      </c>
      <c r="G7" s="30">
        <v>21</v>
      </c>
      <c r="H7" s="35">
        <v>2</v>
      </c>
      <c r="I7" s="105">
        <v>21</v>
      </c>
      <c r="J7" s="35">
        <v>6</v>
      </c>
      <c r="K7" s="35">
        <v>13</v>
      </c>
      <c r="L7" s="26">
        <v>14</v>
      </c>
      <c r="M7" s="26">
        <v>5</v>
      </c>
      <c r="N7" s="26">
        <v>3</v>
      </c>
      <c r="O7" s="106">
        <v>17</v>
      </c>
      <c r="P7" s="26">
        <v>3</v>
      </c>
      <c r="Q7" s="26">
        <v>10</v>
      </c>
      <c r="R7" s="26">
        <v>4</v>
      </c>
      <c r="S7" s="26">
        <v>8</v>
      </c>
      <c r="T7" s="42"/>
      <c r="U7" s="42"/>
      <c r="V7" s="42">
        <v>13</v>
      </c>
      <c r="W7" s="42">
        <v>6</v>
      </c>
      <c r="X7" s="42">
        <v>2</v>
      </c>
      <c r="Y7" s="108">
        <v>21</v>
      </c>
      <c r="Z7" s="42"/>
      <c r="AA7" s="42"/>
      <c r="AB7" s="42"/>
      <c r="AC7" s="42"/>
      <c r="AD7" s="67">
        <v>12</v>
      </c>
      <c r="AE7" s="67">
        <v>7</v>
      </c>
      <c r="AF7" s="67">
        <v>7</v>
      </c>
      <c r="AG7" s="108">
        <v>12</v>
      </c>
      <c r="AH7" s="67">
        <v>2</v>
      </c>
      <c r="AI7" s="108">
        <v>21</v>
      </c>
      <c r="AJ7" s="67"/>
      <c r="AK7" s="67"/>
      <c r="AL7" s="67">
        <v>2</v>
      </c>
      <c r="AM7" s="110">
        <v>13</v>
      </c>
      <c r="AN7" s="68"/>
      <c r="AO7" s="68"/>
      <c r="AP7" s="68"/>
      <c r="AQ7" s="68"/>
    </row>
    <row r="8" spans="1:43" ht="13">
      <c r="A8" s="18">
        <v>4</v>
      </c>
      <c r="B8" s="120" t="s">
        <v>214</v>
      </c>
      <c r="C8" s="127" t="s">
        <v>30</v>
      </c>
      <c r="D8" s="18">
        <f t="shared" si="1"/>
        <v>161</v>
      </c>
      <c r="E8" s="16">
        <f t="shared" si="0"/>
        <v>90</v>
      </c>
      <c r="F8" s="17">
        <f>SUM(M8+O8+W8+Y8+AG8)</f>
        <v>81</v>
      </c>
      <c r="G8" s="30">
        <v>9</v>
      </c>
      <c r="H8" s="35">
        <v>10</v>
      </c>
      <c r="I8" s="105">
        <v>9</v>
      </c>
      <c r="J8" s="35"/>
      <c r="K8" s="35"/>
      <c r="L8" s="26">
        <v>2</v>
      </c>
      <c r="M8" s="106">
        <v>21</v>
      </c>
      <c r="N8" s="26">
        <v>5</v>
      </c>
      <c r="O8" s="106">
        <v>14</v>
      </c>
      <c r="P8" s="26">
        <v>2</v>
      </c>
      <c r="Q8" s="26">
        <v>13</v>
      </c>
      <c r="R8" s="26">
        <v>3</v>
      </c>
      <c r="S8" s="26">
        <v>10</v>
      </c>
      <c r="T8" s="42">
        <v>7</v>
      </c>
      <c r="U8" s="42">
        <v>12</v>
      </c>
      <c r="V8" s="42">
        <v>3</v>
      </c>
      <c r="W8" s="108">
        <v>17</v>
      </c>
      <c r="X8" s="42">
        <v>5</v>
      </c>
      <c r="Y8" s="108">
        <v>14</v>
      </c>
      <c r="Z8" s="42">
        <v>8</v>
      </c>
      <c r="AA8" s="42">
        <v>4</v>
      </c>
      <c r="AB8" s="42"/>
      <c r="AC8" s="42"/>
      <c r="AD8" s="67">
        <v>6</v>
      </c>
      <c r="AE8" s="67">
        <v>13</v>
      </c>
      <c r="AF8" s="67">
        <v>4</v>
      </c>
      <c r="AG8" s="108">
        <v>15</v>
      </c>
      <c r="AH8" s="67">
        <v>10</v>
      </c>
      <c r="AI8" s="67">
        <v>9</v>
      </c>
      <c r="AJ8" s="67">
        <v>3</v>
      </c>
      <c r="AK8" s="67">
        <v>10</v>
      </c>
      <c r="AL8" s="67"/>
      <c r="AM8" s="67"/>
      <c r="AN8" s="68"/>
      <c r="AO8" s="68"/>
      <c r="AP8" s="68"/>
      <c r="AQ8" s="68"/>
    </row>
    <row r="9" spans="1:43" ht="13">
      <c r="A9" s="18">
        <v>5</v>
      </c>
      <c r="B9" s="114" t="s">
        <v>76</v>
      </c>
      <c r="C9" s="24" t="s">
        <v>19</v>
      </c>
      <c r="D9" s="18">
        <f t="shared" si="1"/>
        <v>165</v>
      </c>
      <c r="E9" s="16">
        <f t="shared" si="0"/>
        <v>90</v>
      </c>
      <c r="F9" s="17">
        <f>SUM(O9+S9+Y9+AA9+AI9)</f>
        <v>73</v>
      </c>
      <c r="G9" s="30">
        <v>17</v>
      </c>
      <c r="H9" s="35">
        <v>3</v>
      </c>
      <c r="I9" s="105">
        <v>17</v>
      </c>
      <c r="J9" s="35">
        <v>11</v>
      </c>
      <c r="K9" s="35">
        <v>8</v>
      </c>
      <c r="L9" s="26">
        <v>11</v>
      </c>
      <c r="M9" s="26">
        <v>8</v>
      </c>
      <c r="N9" s="26">
        <v>4</v>
      </c>
      <c r="O9" s="106">
        <v>15</v>
      </c>
      <c r="P9" s="26">
        <v>4</v>
      </c>
      <c r="Q9" s="26">
        <v>8</v>
      </c>
      <c r="R9" s="26">
        <v>2</v>
      </c>
      <c r="S9" s="111">
        <v>13</v>
      </c>
      <c r="T9" s="42">
        <v>15</v>
      </c>
      <c r="U9" s="42">
        <v>4</v>
      </c>
      <c r="V9" s="42">
        <v>9</v>
      </c>
      <c r="W9" s="42">
        <v>10</v>
      </c>
      <c r="X9" s="42">
        <v>4</v>
      </c>
      <c r="Y9" s="108">
        <v>15</v>
      </c>
      <c r="Z9" s="42">
        <v>2</v>
      </c>
      <c r="AA9" s="110">
        <v>13</v>
      </c>
      <c r="AB9" s="42">
        <v>2</v>
      </c>
      <c r="AC9" s="42">
        <v>13</v>
      </c>
      <c r="AD9" s="67">
        <v>17</v>
      </c>
      <c r="AE9" s="67">
        <v>2</v>
      </c>
      <c r="AF9" s="67">
        <v>10</v>
      </c>
      <c r="AG9" s="67">
        <v>9</v>
      </c>
      <c r="AH9" s="67">
        <v>3</v>
      </c>
      <c r="AI9" s="108">
        <v>17</v>
      </c>
      <c r="AJ9" s="67"/>
      <c r="AK9" s="67"/>
      <c r="AL9" s="67">
        <v>2</v>
      </c>
      <c r="AM9" s="67">
        <v>13</v>
      </c>
      <c r="AN9" s="68"/>
      <c r="AO9" s="68"/>
      <c r="AP9" s="68"/>
      <c r="AQ9" s="68"/>
    </row>
    <row r="10" spans="1:43" ht="13">
      <c r="A10" s="18">
        <v>6</v>
      </c>
      <c r="B10" s="114" t="s">
        <v>120</v>
      </c>
      <c r="C10" s="18" t="s">
        <v>27</v>
      </c>
      <c r="D10" s="18">
        <f t="shared" si="1"/>
        <v>170</v>
      </c>
      <c r="E10" s="16">
        <f t="shared" si="0"/>
        <v>88</v>
      </c>
      <c r="F10" s="17">
        <f>SUM(M10+O10+W10+Y10+AK10)</f>
        <v>76</v>
      </c>
      <c r="G10" s="30">
        <v>12</v>
      </c>
      <c r="H10" s="35">
        <v>7</v>
      </c>
      <c r="I10" s="105">
        <v>12</v>
      </c>
      <c r="J10" s="35">
        <v>8</v>
      </c>
      <c r="K10" s="35">
        <v>11</v>
      </c>
      <c r="L10" s="26">
        <v>6</v>
      </c>
      <c r="M10" s="106">
        <v>13</v>
      </c>
      <c r="N10" s="26">
        <v>2</v>
      </c>
      <c r="O10" s="106">
        <v>21</v>
      </c>
      <c r="P10" s="26">
        <v>8</v>
      </c>
      <c r="Q10" s="26">
        <v>4</v>
      </c>
      <c r="R10" s="26">
        <v>6</v>
      </c>
      <c r="S10" s="26">
        <v>6</v>
      </c>
      <c r="T10" s="42">
        <v>14</v>
      </c>
      <c r="U10" s="42">
        <v>5</v>
      </c>
      <c r="V10" s="42">
        <v>6</v>
      </c>
      <c r="W10" s="108">
        <v>13</v>
      </c>
      <c r="X10" s="42">
        <v>6</v>
      </c>
      <c r="Y10" s="108">
        <v>13</v>
      </c>
      <c r="Z10" s="42">
        <v>6</v>
      </c>
      <c r="AA10" s="42">
        <v>6</v>
      </c>
      <c r="AB10" s="42">
        <v>3</v>
      </c>
      <c r="AC10" s="42">
        <v>10</v>
      </c>
      <c r="AD10" s="67">
        <v>13</v>
      </c>
      <c r="AE10" s="67">
        <v>6</v>
      </c>
      <c r="AF10" s="67">
        <v>8</v>
      </c>
      <c r="AG10" s="67">
        <v>11</v>
      </c>
      <c r="AH10" s="67">
        <v>6</v>
      </c>
      <c r="AI10" s="67">
        <v>13</v>
      </c>
      <c r="AJ10" s="67">
        <v>1</v>
      </c>
      <c r="AK10" s="110">
        <v>16</v>
      </c>
      <c r="AL10" s="67">
        <v>3</v>
      </c>
      <c r="AM10" s="67">
        <v>10</v>
      </c>
      <c r="AN10" s="68"/>
      <c r="AO10" s="68"/>
      <c r="AP10" s="68"/>
      <c r="AQ10" s="68"/>
    </row>
    <row r="11" spans="1:43" ht="13">
      <c r="A11" s="18">
        <v>7</v>
      </c>
      <c r="B11" s="114" t="s">
        <v>119</v>
      </c>
      <c r="C11" s="24" t="s">
        <v>23</v>
      </c>
      <c r="D11" s="18">
        <f t="shared" si="1"/>
        <v>81</v>
      </c>
      <c r="E11" s="16">
        <f t="shared" si="0"/>
        <v>51</v>
      </c>
      <c r="F11" s="17">
        <f>SUM(M11+O11+U11+W11+AE11)</f>
        <v>42</v>
      </c>
      <c r="G11" s="30">
        <v>9</v>
      </c>
      <c r="H11" s="35"/>
      <c r="I11" s="35"/>
      <c r="J11" s="35">
        <v>10</v>
      </c>
      <c r="K11" s="105">
        <v>9</v>
      </c>
      <c r="L11" s="26">
        <v>7</v>
      </c>
      <c r="M11" s="106">
        <v>12</v>
      </c>
      <c r="N11" s="26">
        <v>13</v>
      </c>
      <c r="O11" s="106">
        <v>6</v>
      </c>
      <c r="P11" s="26"/>
      <c r="Q11" s="26"/>
      <c r="R11" s="26"/>
      <c r="S11" s="26"/>
      <c r="T11" s="42">
        <v>11</v>
      </c>
      <c r="U11" s="108">
        <v>8</v>
      </c>
      <c r="V11" s="42">
        <v>12</v>
      </c>
      <c r="W11" s="108">
        <v>7</v>
      </c>
      <c r="X11" s="42">
        <v>15</v>
      </c>
      <c r="Y11" s="42">
        <v>4</v>
      </c>
      <c r="Z11" s="42">
        <v>10</v>
      </c>
      <c r="AA11" s="42">
        <v>2</v>
      </c>
      <c r="AB11" s="42">
        <v>7</v>
      </c>
      <c r="AC11" s="42">
        <v>5</v>
      </c>
      <c r="AD11" s="67">
        <v>10</v>
      </c>
      <c r="AE11" s="108">
        <v>9</v>
      </c>
      <c r="AF11" s="67">
        <v>13</v>
      </c>
      <c r="AG11" s="67">
        <v>6</v>
      </c>
      <c r="AH11" s="67">
        <v>16</v>
      </c>
      <c r="AI11" s="67">
        <v>3</v>
      </c>
      <c r="AJ11" s="67">
        <v>6</v>
      </c>
      <c r="AK11" s="67">
        <v>6</v>
      </c>
      <c r="AL11" s="67">
        <v>8</v>
      </c>
      <c r="AM11" s="67">
        <v>4</v>
      </c>
      <c r="AN11" s="68"/>
      <c r="AO11" s="68"/>
      <c r="AP11" s="68"/>
      <c r="AQ11" s="68"/>
    </row>
    <row r="12" spans="1:43" ht="13">
      <c r="A12" s="18">
        <v>8</v>
      </c>
      <c r="B12" s="20" t="s">
        <v>118</v>
      </c>
      <c r="C12" s="24" t="s">
        <v>51</v>
      </c>
      <c r="D12" s="18">
        <f t="shared" si="1"/>
        <v>73</v>
      </c>
      <c r="E12" s="16">
        <f t="shared" si="0"/>
        <v>43</v>
      </c>
      <c r="F12" s="17">
        <f>SUM(O12+W12+Y12+AC12+AM12)</f>
        <v>28</v>
      </c>
      <c r="G12" s="30">
        <v>15</v>
      </c>
      <c r="H12" s="35">
        <v>18</v>
      </c>
      <c r="I12" s="35">
        <v>1</v>
      </c>
      <c r="J12" s="35">
        <v>4</v>
      </c>
      <c r="K12" s="105">
        <v>15</v>
      </c>
      <c r="L12" s="26">
        <v>17</v>
      </c>
      <c r="M12" s="26">
        <v>2</v>
      </c>
      <c r="N12" s="26">
        <v>16</v>
      </c>
      <c r="O12" s="106">
        <v>3</v>
      </c>
      <c r="P12" s="26">
        <v>8</v>
      </c>
      <c r="Q12" s="26">
        <v>4</v>
      </c>
      <c r="R12" s="26">
        <v>6</v>
      </c>
      <c r="S12" s="26">
        <v>6</v>
      </c>
      <c r="T12" s="42"/>
      <c r="U12" s="42"/>
      <c r="V12" s="42">
        <v>16</v>
      </c>
      <c r="W12" s="108">
        <v>3</v>
      </c>
      <c r="X12" s="42">
        <v>14</v>
      </c>
      <c r="Y12" s="108">
        <v>5</v>
      </c>
      <c r="Z12" s="42">
        <v>6</v>
      </c>
      <c r="AA12" s="42">
        <v>6</v>
      </c>
      <c r="AB12" s="42">
        <v>3</v>
      </c>
      <c r="AC12" s="110">
        <v>10</v>
      </c>
      <c r="AD12" s="67">
        <v>16</v>
      </c>
      <c r="AE12" s="67">
        <v>3</v>
      </c>
      <c r="AF12" s="67">
        <v>16</v>
      </c>
      <c r="AG12" s="67">
        <v>3</v>
      </c>
      <c r="AH12" s="67"/>
      <c r="AI12" s="67"/>
      <c r="AJ12" s="67">
        <v>7</v>
      </c>
      <c r="AK12" s="67">
        <v>5</v>
      </c>
      <c r="AL12" s="67">
        <v>5</v>
      </c>
      <c r="AM12" s="110">
        <v>7</v>
      </c>
      <c r="AN12" s="68"/>
      <c r="AO12" s="68"/>
      <c r="AP12" s="68"/>
      <c r="AQ12" s="68"/>
    </row>
    <row r="13" spans="1:43" ht="13">
      <c r="A13" s="18">
        <v>9</v>
      </c>
      <c r="B13" s="20" t="s">
        <v>215</v>
      </c>
      <c r="C13" s="24" t="s">
        <v>22</v>
      </c>
      <c r="D13" s="18">
        <f t="shared" si="1"/>
        <v>66</v>
      </c>
      <c r="E13" s="16">
        <f t="shared" si="0"/>
        <v>42</v>
      </c>
      <c r="F13" s="17">
        <f>SUM(M13+O13+Y13+AK13+AM13)</f>
        <v>29</v>
      </c>
      <c r="G13" s="30">
        <v>13</v>
      </c>
      <c r="H13" s="35">
        <v>6</v>
      </c>
      <c r="I13" s="105">
        <v>13</v>
      </c>
      <c r="J13" s="35">
        <v>13</v>
      </c>
      <c r="K13" s="35">
        <v>6</v>
      </c>
      <c r="L13" s="26">
        <v>15</v>
      </c>
      <c r="M13" s="106">
        <v>4</v>
      </c>
      <c r="N13" s="26">
        <v>14</v>
      </c>
      <c r="O13" s="106">
        <v>5</v>
      </c>
      <c r="P13" s="26">
        <v>10</v>
      </c>
      <c r="Q13" s="26">
        <v>2</v>
      </c>
      <c r="R13" s="26"/>
      <c r="S13" s="26"/>
      <c r="T13" s="42"/>
      <c r="U13" s="42"/>
      <c r="V13" s="42">
        <v>17</v>
      </c>
      <c r="W13" s="42">
        <v>2</v>
      </c>
      <c r="X13" s="42">
        <v>13</v>
      </c>
      <c r="Y13" s="108">
        <v>6</v>
      </c>
      <c r="Z13" s="42">
        <v>9</v>
      </c>
      <c r="AA13" s="42">
        <v>3</v>
      </c>
      <c r="AB13" s="42">
        <v>9</v>
      </c>
      <c r="AC13" s="42">
        <v>3</v>
      </c>
      <c r="AD13" s="67"/>
      <c r="AE13" s="67"/>
      <c r="AF13" s="67">
        <v>15</v>
      </c>
      <c r="AG13" s="67">
        <v>4</v>
      </c>
      <c r="AH13" s="67">
        <v>15</v>
      </c>
      <c r="AI13" s="67">
        <v>4</v>
      </c>
      <c r="AJ13" s="67">
        <v>4</v>
      </c>
      <c r="AK13" s="110">
        <v>8</v>
      </c>
      <c r="AL13" s="67">
        <v>6</v>
      </c>
      <c r="AM13" s="110">
        <v>6</v>
      </c>
      <c r="AN13" s="68"/>
      <c r="AO13" s="68"/>
      <c r="AP13" s="68"/>
      <c r="AQ13" s="68"/>
    </row>
    <row r="14" spans="1:43" ht="13">
      <c r="A14" s="18">
        <v>10</v>
      </c>
      <c r="B14" s="20" t="s">
        <v>213</v>
      </c>
      <c r="C14" s="24" t="s">
        <v>30</v>
      </c>
      <c r="D14" s="18">
        <f t="shared" si="1"/>
        <v>59</v>
      </c>
      <c r="E14" s="16">
        <f t="shared" si="0"/>
        <v>33</v>
      </c>
      <c r="F14" s="17">
        <f>SUM(O14+S14+Y14+AC14+AI14)</f>
        <v>26</v>
      </c>
      <c r="G14" s="30">
        <v>7</v>
      </c>
      <c r="H14" s="35">
        <v>12</v>
      </c>
      <c r="I14" s="105">
        <v>7</v>
      </c>
      <c r="J14" s="35">
        <v>12</v>
      </c>
      <c r="K14" s="35">
        <v>7</v>
      </c>
      <c r="L14" s="26"/>
      <c r="M14" s="26"/>
      <c r="N14" s="26">
        <v>18</v>
      </c>
      <c r="O14" s="106">
        <v>1</v>
      </c>
      <c r="P14" s="26">
        <v>7</v>
      </c>
      <c r="Q14" s="26">
        <v>5</v>
      </c>
      <c r="R14" s="26">
        <v>5</v>
      </c>
      <c r="S14" s="111">
        <v>7</v>
      </c>
      <c r="T14" s="42"/>
      <c r="U14" s="42"/>
      <c r="V14" s="42"/>
      <c r="W14" s="42"/>
      <c r="X14" s="42">
        <v>16</v>
      </c>
      <c r="Y14" s="108">
        <v>3</v>
      </c>
      <c r="Z14" s="42">
        <v>7</v>
      </c>
      <c r="AA14" s="42">
        <v>5</v>
      </c>
      <c r="AB14" s="42">
        <v>5</v>
      </c>
      <c r="AC14" s="110">
        <v>7</v>
      </c>
      <c r="AD14" s="67"/>
      <c r="AE14" s="67"/>
      <c r="AF14" s="67"/>
      <c r="AG14" s="67"/>
      <c r="AH14" s="67">
        <v>11</v>
      </c>
      <c r="AI14" s="108">
        <v>8</v>
      </c>
      <c r="AJ14" s="67">
        <v>8</v>
      </c>
      <c r="AK14" s="67">
        <v>4</v>
      </c>
      <c r="AL14" s="67">
        <v>7</v>
      </c>
      <c r="AM14" s="67">
        <v>5</v>
      </c>
      <c r="AN14" s="68"/>
      <c r="AO14" s="68"/>
      <c r="AP14" s="68"/>
      <c r="AQ14" s="68"/>
    </row>
    <row r="15" spans="1:43" ht="13">
      <c r="A15" s="18">
        <v>11</v>
      </c>
      <c r="B15" s="20" t="s">
        <v>117</v>
      </c>
      <c r="C15" s="24" t="s">
        <v>27</v>
      </c>
      <c r="D15" s="18">
        <f t="shared" si="1"/>
        <v>33</v>
      </c>
      <c r="E15" s="16">
        <f t="shared" si="0"/>
        <v>24</v>
      </c>
      <c r="F15" s="17">
        <f>SUM(AC15+AG15+AI15+AK15)</f>
        <v>14</v>
      </c>
      <c r="G15" s="30">
        <v>10</v>
      </c>
      <c r="H15" s="35">
        <v>9</v>
      </c>
      <c r="I15" s="105">
        <v>10</v>
      </c>
      <c r="J15" s="35">
        <v>16</v>
      </c>
      <c r="K15" s="35">
        <v>3</v>
      </c>
      <c r="L15" s="26"/>
      <c r="M15" s="26"/>
      <c r="N15" s="26"/>
      <c r="O15" s="26"/>
      <c r="P15" s="26"/>
      <c r="Q15" s="26"/>
      <c r="R15" s="26"/>
      <c r="S15" s="26"/>
      <c r="T15" s="42"/>
      <c r="U15" s="42"/>
      <c r="V15" s="42"/>
      <c r="W15" s="42"/>
      <c r="X15" s="42"/>
      <c r="Y15" s="42"/>
      <c r="Z15" s="42">
        <v>10</v>
      </c>
      <c r="AA15" s="42">
        <v>2</v>
      </c>
      <c r="AB15" s="42">
        <v>7</v>
      </c>
      <c r="AC15" s="110">
        <v>5</v>
      </c>
      <c r="AD15" s="67"/>
      <c r="AE15" s="67"/>
      <c r="AF15" s="67">
        <v>17</v>
      </c>
      <c r="AG15" s="108">
        <v>2</v>
      </c>
      <c r="AH15" s="67">
        <v>18</v>
      </c>
      <c r="AI15" s="108">
        <v>1</v>
      </c>
      <c r="AJ15" s="67">
        <v>6</v>
      </c>
      <c r="AK15" s="110">
        <v>6</v>
      </c>
      <c r="AL15" s="67">
        <v>8</v>
      </c>
      <c r="AM15" s="67">
        <v>4</v>
      </c>
      <c r="AN15" s="68"/>
      <c r="AO15" s="68"/>
      <c r="AP15" s="68"/>
      <c r="AQ15" s="68"/>
    </row>
    <row r="16" spans="1:43" ht="13">
      <c r="A16" s="18">
        <v>12</v>
      </c>
      <c r="B16" s="20" t="s">
        <v>272</v>
      </c>
      <c r="C16" s="24" t="s">
        <v>131</v>
      </c>
      <c r="D16" s="18">
        <f t="shared" si="1"/>
        <v>18</v>
      </c>
      <c r="E16" s="16">
        <f t="shared" si="0"/>
        <v>10</v>
      </c>
      <c r="F16" s="17">
        <f>SUM(AA16+AC16+AE16)</f>
        <v>10</v>
      </c>
      <c r="G16" s="30">
        <v>0</v>
      </c>
      <c r="H16" s="35"/>
      <c r="I16" s="35"/>
      <c r="J16" s="35"/>
      <c r="K16" s="35"/>
      <c r="L16" s="26"/>
      <c r="M16" s="26"/>
      <c r="N16" s="26"/>
      <c r="O16" s="26"/>
      <c r="P16" s="26">
        <v>10</v>
      </c>
      <c r="Q16" s="26">
        <v>2</v>
      </c>
      <c r="R16" s="26">
        <v>10</v>
      </c>
      <c r="S16" s="26">
        <v>2</v>
      </c>
      <c r="T16" s="42"/>
      <c r="U16" s="42"/>
      <c r="V16" s="42"/>
      <c r="W16" s="42"/>
      <c r="X16" s="42"/>
      <c r="Y16" s="42"/>
      <c r="Z16" s="42">
        <v>9</v>
      </c>
      <c r="AA16" s="110">
        <v>3</v>
      </c>
      <c r="AB16" s="42">
        <v>9</v>
      </c>
      <c r="AC16" s="110">
        <v>3</v>
      </c>
      <c r="AD16" s="67">
        <v>15</v>
      </c>
      <c r="AE16" s="108">
        <v>4</v>
      </c>
      <c r="AF16" s="67"/>
      <c r="AG16" s="67"/>
      <c r="AH16" s="67"/>
      <c r="AI16" s="67"/>
      <c r="AJ16" s="67">
        <v>9</v>
      </c>
      <c r="AK16" s="67">
        <v>3</v>
      </c>
      <c r="AL16" s="67">
        <v>11</v>
      </c>
      <c r="AM16" s="67">
        <v>1</v>
      </c>
      <c r="AN16" s="68"/>
      <c r="AO16" s="68"/>
      <c r="AP16" s="68"/>
      <c r="AQ16" s="68"/>
    </row>
    <row r="17" spans="1:43" ht="13">
      <c r="A17" s="18">
        <v>13</v>
      </c>
      <c r="B17" s="20" t="s">
        <v>271</v>
      </c>
      <c r="C17" s="24" t="s">
        <v>14</v>
      </c>
      <c r="D17" s="18">
        <f t="shared" si="1"/>
        <v>4</v>
      </c>
      <c r="E17" s="16">
        <f t="shared" si="0"/>
        <v>4</v>
      </c>
      <c r="F17" s="17">
        <v>4</v>
      </c>
      <c r="G17" s="30">
        <v>0</v>
      </c>
      <c r="H17" s="35"/>
      <c r="I17" s="35"/>
      <c r="J17" s="35"/>
      <c r="K17" s="35"/>
      <c r="L17" s="26">
        <v>18</v>
      </c>
      <c r="M17" s="106">
        <v>1</v>
      </c>
      <c r="N17" s="26"/>
      <c r="O17" s="26"/>
      <c r="P17" s="26"/>
      <c r="Q17" s="26"/>
      <c r="R17" s="26">
        <v>11</v>
      </c>
      <c r="S17" s="111">
        <v>1</v>
      </c>
      <c r="T17" s="42">
        <v>17</v>
      </c>
      <c r="U17" s="108">
        <v>2</v>
      </c>
      <c r="V17" s="42"/>
      <c r="W17" s="42"/>
      <c r="X17" s="42"/>
      <c r="Y17" s="42"/>
      <c r="Z17" s="42"/>
      <c r="AA17" s="42"/>
      <c r="AB17" s="42"/>
      <c r="AC17" s="42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8"/>
      <c r="AO17" s="68"/>
      <c r="AP17" s="68"/>
      <c r="AQ17" s="68"/>
    </row>
    <row r="18" spans="1:43" ht="13">
      <c r="A18" s="18"/>
      <c r="B18" s="20" t="s">
        <v>347</v>
      </c>
      <c r="C18" s="24" t="s">
        <v>56</v>
      </c>
      <c r="D18" s="18">
        <f t="shared" si="1"/>
        <v>8</v>
      </c>
      <c r="E18" s="16">
        <f t="shared" si="0"/>
        <v>4</v>
      </c>
      <c r="F18" s="17">
        <v>4</v>
      </c>
      <c r="G18" s="30">
        <v>0</v>
      </c>
      <c r="H18" s="35"/>
      <c r="I18" s="35"/>
      <c r="J18" s="35"/>
      <c r="K18" s="35"/>
      <c r="L18" s="26"/>
      <c r="M18" s="26"/>
      <c r="N18" s="26"/>
      <c r="O18" s="26"/>
      <c r="P18" s="26">
        <v>11</v>
      </c>
      <c r="Q18" s="26">
        <v>1</v>
      </c>
      <c r="R18" s="26">
        <v>10</v>
      </c>
      <c r="S18" s="111">
        <v>2</v>
      </c>
      <c r="T18" s="42"/>
      <c r="U18" s="42"/>
      <c r="V18" s="42"/>
      <c r="W18" s="42"/>
      <c r="X18" s="42"/>
      <c r="Y18" s="42"/>
      <c r="Z18" s="42">
        <v>11</v>
      </c>
      <c r="AA18" s="42">
        <v>1</v>
      </c>
      <c r="AB18" s="42">
        <v>10</v>
      </c>
      <c r="AC18" s="110">
        <v>2</v>
      </c>
      <c r="AD18" s="67"/>
      <c r="AE18" s="67"/>
      <c r="AF18" s="67"/>
      <c r="AG18" s="67"/>
      <c r="AH18" s="67"/>
      <c r="AI18" s="67"/>
      <c r="AJ18" s="67">
        <v>11</v>
      </c>
      <c r="AK18" s="67">
        <v>1</v>
      </c>
      <c r="AL18" s="67">
        <v>11</v>
      </c>
      <c r="AM18" s="67">
        <v>1</v>
      </c>
      <c r="AN18" s="68"/>
      <c r="AO18" s="68"/>
      <c r="AP18" s="68"/>
      <c r="AQ18" s="68"/>
    </row>
    <row r="19" spans="1:43" ht="13">
      <c r="A19" s="18">
        <v>15</v>
      </c>
      <c r="B19" s="20" t="s">
        <v>357</v>
      </c>
      <c r="C19" s="24" t="s">
        <v>56</v>
      </c>
      <c r="D19" s="18">
        <f t="shared" si="1"/>
        <v>3</v>
      </c>
      <c r="E19" s="16">
        <f t="shared" si="0"/>
        <v>3</v>
      </c>
      <c r="F19" s="17">
        <v>3</v>
      </c>
      <c r="G19" s="30">
        <v>0</v>
      </c>
      <c r="H19" s="35"/>
      <c r="I19" s="35"/>
      <c r="J19" s="35"/>
      <c r="K19" s="35"/>
      <c r="L19" s="26"/>
      <c r="M19" s="26"/>
      <c r="N19" s="26"/>
      <c r="O19" s="26"/>
      <c r="P19" s="26"/>
      <c r="Q19" s="26"/>
      <c r="R19" s="26"/>
      <c r="S19" s="26"/>
      <c r="T19" s="42"/>
      <c r="U19" s="42"/>
      <c r="V19" s="42"/>
      <c r="W19" s="42"/>
      <c r="X19" s="42"/>
      <c r="Y19" s="42"/>
      <c r="Z19" s="42">
        <v>11</v>
      </c>
      <c r="AA19" s="110">
        <v>1</v>
      </c>
      <c r="AB19" s="42">
        <v>10</v>
      </c>
      <c r="AC19" s="110">
        <v>2</v>
      </c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8"/>
      <c r="AO19" s="68"/>
      <c r="AP19" s="68"/>
      <c r="AQ19" s="68"/>
    </row>
    <row r="20" spans="1:43" ht="13">
      <c r="A20" s="18">
        <v>16</v>
      </c>
      <c r="B20" s="20" t="s">
        <v>421</v>
      </c>
      <c r="C20" s="24" t="s">
        <v>50</v>
      </c>
      <c r="D20" s="18">
        <f t="shared" si="1"/>
        <v>2</v>
      </c>
      <c r="E20" s="16">
        <f t="shared" si="0"/>
        <v>2</v>
      </c>
      <c r="F20" s="17">
        <v>2</v>
      </c>
      <c r="G20" s="30">
        <v>0</v>
      </c>
      <c r="H20" s="35"/>
      <c r="I20" s="35"/>
      <c r="J20" s="35"/>
      <c r="K20" s="35"/>
      <c r="L20" s="26"/>
      <c r="M20" s="26"/>
      <c r="N20" s="26"/>
      <c r="O20" s="26"/>
      <c r="P20" s="26"/>
      <c r="Q20" s="26"/>
      <c r="R20" s="26"/>
      <c r="S20" s="26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67"/>
      <c r="AE20" s="67"/>
      <c r="AF20" s="67"/>
      <c r="AG20" s="67"/>
      <c r="AH20" s="67"/>
      <c r="AI20" s="67"/>
      <c r="AJ20" s="67"/>
      <c r="AK20" s="67"/>
      <c r="AL20" s="67">
        <v>10</v>
      </c>
      <c r="AM20" s="110">
        <v>2</v>
      </c>
      <c r="AN20" s="68"/>
      <c r="AO20" s="68"/>
      <c r="AP20" s="68"/>
      <c r="AQ20" s="68"/>
    </row>
    <row r="21" spans="1:43" ht="13">
      <c r="A21" s="18"/>
      <c r="B21" s="20" t="s">
        <v>422</v>
      </c>
      <c r="C21" s="24" t="s">
        <v>19</v>
      </c>
      <c r="D21" s="18">
        <f t="shared" si="1"/>
        <v>2</v>
      </c>
      <c r="E21" s="16">
        <f t="shared" si="0"/>
        <v>2</v>
      </c>
      <c r="F21" s="17">
        <v>2</v>
      </c>
      <c r="G21" s="30">
        <v>0</v>
      </c>
      <c r="H21" s="35"/>
      <c r="I21" s="35"/>
      <c r="J21" s="35"/>
      <c r="K21" s="35"/>
      <c r="L21" s="26"/>
      <c r="M21" s="26"/>
      <c r="N21" s="26"/>
      <c r="O21" s="26"/>
      <c r="P21" s="26"/>
      <c r="Q21" s="26"/>
      <c r="R21" s="26"/>
      <c r="S21" s="26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67"/>
      <c r="AE21" s="67"/>
      <c r="AF21" s="67"/>
      <c r="AG21" s="67"/>
      <c r="AH21" s="67"/>
      <c r="AI21" s="67"/>
      <c r="AJ21" s="67"/>
      <c r="AK21" s="67"/>
      <c r="AL21" s="67">
        <v>10</v>
      </c>
      <c r="AM21" s="110">
        <v>2</v>
      </c>
      <c r="AN21" s="68"/>
      <c r="AO21" s="68"/>
      <c r="AP21" s="68"/>
      <c r="AQ21" s="68"/>
    </row>
    <row r="22" spans="1:43" ht="13">
      <c r="A22" s="18"/>
      <c r="B22" s="20" t="s">
        <v>295</v>
      </c>
      <c r="C22" s="24" t="s">
        <v>56</v>
      </c>
      <c r="D22" s="18">
        <f t="shared" si="1"/>
        <v>3</v>
      </c>
      <c r="E22" s="16">
        <f t="shared" si="0"/>
        <v>2</v>
      </c>
      <c r="F22" s="17">
        <v>2</v>
      </c>
      <c r="G22" s="30">
        <v>0</v>
      </c>
      <c r="H22" s="35"/>
      <c r="I22" s="35"/>
      <c r="J22" s="35"/>
      <c r="K22" s="35"/>
      <c r="L22" s="26"/>
      <c r="M22" s="26"/>
      <c r="N22" s="26"/>
      <c r="O22" s="26"/>
      <c r="P22" s="26">
        <v>11</v>
      </c>
      <c r="Q22" s="111">
        <v>1</v>
      </c>
      <c r="R22" s="26"/>
      <c r="S22" s="26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67"/>
      <c r="AE22" s="67"/>
      <c r="AF22" s="67"/>
      <c r="AG22" s="67"/>
      <c r="AH22" s="67"/>
      <c r="AI22" s="67"/>
      <c r="AJ22" s="67">
        <v>11</v>
      </c>
      <c r="AK22" s="110">
        <v>1</v>
      </c>
      <c r="AL22" s="67">
        <v>11</v>
      </c>
      <c r="AM22" s="67">
        <v>1</v>
      </c>
      <c r="AN22" s="68"/>
      <c r="AO22" s="68"/>
      <c r="AP22" s="68"/>
      <c r="AQ22" s="68"/>
    </row>
    <row r="23" spans="1:43" ht="13">
      <c r="A23" s="18">
        <v>19</v>
      </c>
      <c r="B23" s="20" t="s">
        <v>350</v>
      </c>
      <c r="C23" s="24" t="s">
        <v>14</v>
      </c>
      <c r="D23" s="18">
        <f t="shared" si="1"/>
        <v>1</v>
      </c>
      <c r="E23" s="16">
        <f t="shared" si="0"/>
        <v>1</v>
      </c>
      <c r="F23" s="17">
        <v>1</v>
      </c>
      <c r="G23" s="30">
        <v>0</v>
      </c>
      <c r="H23" s="35"/>
      <c r="I23" s="35"/>
      <c r="J23" s="35"/>
      <c r="K23" s="35"/>
      <c r="L23" s="26"/>
      <c r="M23" s="26"/>
      <c r="N23" s="26"/>
      <c r="O23" s="26"/>
      <c r="P23" s="26"/>
      <c r="Q23" s="26"/>
      <c r="R23" s="26">
        <v>11</v>
      </c>
      <c r="S23" s="111">
        <v>1</v>
      </c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8"/>
      <c r="AO23" s="68"/>
      <c r="AP23" s="68"/>
      <c r="AQ23" s="68"/>
    </row>
    <row r="24" spans="1:43" ht="13">
      <c r="A24" s="18"/>
      <c r="B24" s="20" t="s">
        <v>359</v>
      </c>
      <c r="C24" s="24" t="s">
        <v>30</v>
      </c>
      <c r="D24" s="18">
        <f t="shared" si="1"/>
        <v>1</v>
      </c>
      <c r="E24" s="16">
        <f t="shared" si="0"/>
        <v>1</v>
      </c>
      <c r="F24" s="17">
        <v>1</v>
      </c>
      <c r="G24" s="30">
        <v>0</v>
      </c>
      <c r="H24" s="35"/>
      <c r="I24" s="35"/>
      <c r="J24" s="35"/>
      <c r="K24" s="35"/>
      <c r="L24" s="26"/>
      <c r="M24" s="26"/>
      <c r="N24" s="26"/>
      <c r="O24" s="26"/>
      <c r="P24" s="26"/>
      <c r="Q24" s="26"/>
      <c r="R24" s="26"/>
      <c r="S24" s="26"/>
      <c r="T24" s="42"/>
      <c r="U24" s="42"/>
      <c r="V24" s="42"/>
      <c r="W24" s="42"/>
      <c r="X24" s="42"/>
      <c r="Y24" s="42"/>
      <c r="Z24" s="42"/>
      <c r="AA24" s="42"/>
      <c r="AB24" s="42">
        <v>11</v>
      </c>
      <c r="AC24" s="110">
        <v>1</v>
      </c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8"/>
      <c r="AO24" s="68"/>
      <c r="AP24" s="68"/>
      <c r="AQ24" s="68"/>
    </row>
    <row r="25" spans="1:43" ht="13">
      <c r="A25" s="18"/>
      <c r="B25" s="20" t="s">
        <v>358</v>
      </c>
      <c r="C25" s="24" t="s">
        <v>30</v>
      </c>
      <c r="D25" s="18">
        <f t="shared" si="1"/>
        <v>1</v>
      </c>
      <c r="E25" s="16">
        <f t="shared" si="0"/>
        <v>1</v>
      </c>
      <c r="F25" s="17">
        <v>1</v>
      </c>
      <c r="G25" s="30">
        <v>0</v>
      </c>
      <c r="H25" s="35"/>
      <c r="I25" s="35"/>
      <c r="J25" s="35"/>
      <c r="K25" s="35"/>
      <c r="L25" s="26"/>
      <c r="M25" s="26"/>
      <c r="N25" s="26"/>
      <c r="O25" s="26"/>
      <c r="P25" s="26"/>
      <c r="Q25" s="26"/>
      <c r="R25" s="26"/>
      <c r="S25" s="26"/>
      <c r="T25" s="42"/>
      <c r="U25" s="42"/>
      <c r="V25" s="42"/>
      <c r="W25" s="42"/>
      <c r="X25" s="42"/>
      <c r="Y25" s="42"/>
      <c r="Z25" s="42"/>
      <c r="AA25" s="42"/>
      <c r="AB25" s="42">
        <v>11</v>
      </c>
      <c r="AC25" s="110">
        <v>1</v>
      </c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8"/>
      <c r="AO25" s="68"/>
      <c r="AP25" s="68"/>
      <c r="AQ25" s="68"/>
    </row>
    <row r="27" spans="1:43" ht="13" thickBot="1">
      <c r="T27"/>
      <c r="U27"/>
      <c r="V27"/>
      <c r="W27"/>
      <c r="X27"/>
      <c r="Y27"/>
      <c r="Z27" s="1"/>
      <c r="AB27" s="1"/>
      <c r="AF27" s="2"/>
      <c r="AG27" s="2"/>
      <c r="AH27" s="2"/>
      <c r="AM27" s="2"/>
    </row>
    <row r="28" spans="1:43" s="5" customFormat="1" ht="13.5" thickBot="1">
      <c r="A28" s="3"/>
      <c r="B28" s="22" t="s">
        <v>186</v>
      </c>
      <c r="C28" s="4"/>
      <c r="D28" s="129" t="s">
        <v>423</v>
      </c>
      <c r="E28" s="163" t="s">
        <v>442</v>
      </c>
      <c r="F28" s="164"/>
      <c r="G28" s="165"/>
      <c r="H28" s="173" t="s">
        <v>307</v>
      </c>
      <c r="I28" s="167"/>
      <c r="J28" s="167"/>
      <c r="K28" s="177"/>
      <c r="L28" s="178" t="s">
        <v>182</v>
      </c>
      <c r="M28" s="175"/>
      <c r="N28" s="175"/>
      <c r="O28" s="175"/>
      <c r="P28" s="175"/>
      <c r="Q28" s="175"/>
      <c r="R28" s="175"/>
      <c r="S28" s="176"/>
      <c r="T28" s="169" t="s">
        <v>181</v>
      </c>
      <c r="U28" s="169"/>
      <c r="V28" s="169"/>
      <c r="W28" s="169"/>
      <c r="X28" s="169"/>
      <c r="Y28" s="169"/>
      <c r="Z28" s="169"/>
      <c r="AA28" s="169"/>
      <c r="AB28" s="169"/>
      <c r="AC28" s="169"/>
      <c r="AD28" s="169" t="s">
        <v>90</v>
      </c>
      <c r="AE28" s="169"/>
      <c r="AF28" s="169"/>
      <c r="AG28" s="169"/>
      <c r="AH28" s="169"/>
      <c r="AI28" s="169"/>
      <c r="AJ28" s="169"/>
      <c r="AK28" s="169"/>
      <c r="AL28" s="169"/>
      <c r="AM28" s="169"/>
      <c r="AN28" s="170" t="s">
        <v>143</v>
      </c>
      <c r="AO28" s="171"/>
      <c r="AP28" s="171"/>
      <c r="AQ28" s="172"/>
    </row>
    <row r="29" spans="1:43" ht="13">
      <c r="A29" s="6"/>
      <c r="B29" s="91"/>
      <c r="C29" s="7"/>
      <c r="D29" s="8" t="s">
        <v>0</v>
      </c>
      <c r="E29" s="8" t="s">
        <v>0</v>
      </c>
      <c r="F29" s="9" t="s">
        <v>1</v>
      </c>
      <c r="G29" s="9" t="s">
        <v>2</v>
      </c>
      <c r="H29" s="32" t="s">
        <v>3</v>
      </c>
      <c r="I29" s="33"/>
      <c r="J29" s="34" t="s">
        <v>3</v>
      </c>
      <c r="K29" s="33"/>
      <c r="L29" s="36" t="s">
        <v>3</v>
      </c>
      <c r="M29" s="37"/>
      <c r="N29" s="37" t="s">
        <v>3</v>
      </c>
      <c r="O29" s="37"/>
      <c r="P29" s="38" t="s">
        <v>3</v>
      </c>
      <c r="Q29" s="38"/>
      <c r="R29" s="38" t="s">
        <v>3</v>
      </c>
      <c r="S29" s="38"/>
      <c r="T29" s="39" t="s">
        <v>3</v>
      </c>
      <c r="U29" s="40"/>
      <c r="V29" s="39" t="s">
        <v>3</v>
      </c>
      <c r="W29" s="40"/>
      <c r="X29" s="39" t="s">
        <v>3</v>
      </c>
      <c r="Y29" s="40"/>
      <c r="Z29" s="39" t="s">
        <v>3</v>
      </c>
      <c r="AA29" s="39"/>
      <c r="AB29" s="39" t="s">
        <v>3</v>
      </c>
      <c r="AC29" s="41"/>
      <c r="AD29" s="57" t="s">
        <v>3</v>
      </c>
      <c r="AE29" s="58"/>
      <c r="AF29" s="57" t="s">
        <v>3</v>
      </c>
      <c r="AG29" s="58"/>
      <c r="AH29" s="57" t="s">
        <v>3</v>
      </c>
      <c r="AI29" s="58"/>
      <c r="AJ29" s="57" t="s">
        <v>3</v>
      </c>
      <c r="AK29" s="57"/>
      <c r="AL29" s="57" t="s">
        <v>3</v>
      </c>
      <c r="AM29" s="59"/>
      <c r="AN29" s="62" t="s">
        <v>3</v>
      </c>
      <c r="AO29" s="63"/>
      <c r="AP29" s="63" t="s">
        <v>3</v>
      </c>
      <c r="AQ29" s="64"/>
    </row>
    <row r="30" spans="1:43" s="15" customFormat="1" ht="12" customHeight="1">
      <c r="A30" s="10"/>
      <c r="B30" s="11" t="s">
        <v>60</v>
      </c>
      <c r="C30" s="12" t="s">
        <v>4</v>
      </c>
      <c r="D30" s="13" t="s">
        <v>5</v>
      </c>
      <c r="E30" s="13" t="s">
        <v>5</v>
      </c>
      <c r="F30" s="14" t="s">
        <v>5</v>
      </c>
      <c r="G30" s="14" t="s">
        <v>5</v>
      </c>
      <c r="H30" s="43" t="s">
        <v>141</v>
      </c>
      <c r="I30" s="44" t="s">
        <v>5</v>
      </c>
      <c r="J30" s="43" t="s">
        <v>216</v>
      </c>
      <c r="K30" s="44" t="s">
        <v>5</v>
      </c>
      <c r="L30" s="46" t="s">
        <v>8</v>
      </c>
      <c r="M30" s="45" t="s">
        <v>5</v>
      </c>
      <c r="N30" s="46" t="s">
        <v>10</v>
      </c>
      <c r="O30" s="47" t="s">
        <v>5</v>
      </c>
      <c r="P30" s="48" t="s">
        <v>9</v>
      </c>
      <c r="Q30" s="49" t="s">
        <v>5</v>
      </c>
      <c r="R30" s="48" t="s">
        <v>246</v>
      </c>
      <c r="S30" s="49" t="s">
        <v>5</v>
      </c>
      <c r="T30" s="50" t="s">
        <v>269</v>
      </c>
      <c r="U30" s="51" t="s">
        <v>5</v>
      </c>
      <c r="V30" s="50" t="s">
        <v>8</v>
      </c>
      <c r="W30" s="51" t="s">
        <v>5</v>
      </c>
      <c r="X30" s="50" t="s">
        <v>10</v>
      </c>
      <c r="Y30" s="51" t="s">
        <v>5</v>
      </c>
      <c r="Z30" s="50" t="s">
        <v>9</v>
      </c>
      <c r="AA30" s="51" t="s">
        <v>5</v>
      </c>
      <c r="AB30" s="50" t="s">
        <v>246</v>
      </c>
      <c r="AC30" s="51" t="s">
        <v>5</v>
      </c>
      <c r="AD30" s="60" t="s">
        <v>269</v>
      </c>
      <c r="AE30" s="61" t="s">
        <v>5</v>
      </c>
      <c r="AF30" s="60" t="s">
        <v>8</v>
      </c>
      <c r="AG30" s="61" t="s">
        <v>5</v>
      </c>
      <c r="AH30" s="60" t="s">
        <v>10</v>
      </c>
      <c r="AI30" s="61" t="s">
        <v>5</v>
      </c>
      <c r="AJ30" s="60" t="s">
        <v>9</v>
      </c>
      <c r="AK30" s="61" t="s">
        <v>5</v>
      </c>
      <c r="AL30" s="60" t="s">
        <v>246</v>
      </c>
      <c r="AM30" s="61" t="s">
        <v>5</v>
      </c>
      <c r="AN30" s="65" t="s">
        <v>6</v>
      </c>
      <c r="AO30" s="66" t="s">
        <v>5</v>
      </c>
      <c r="AP30" s="65" t="s">
        <v>7</v>
      </c>
      <c r="AQ30" s="66" t="s">
        <v>5</v>
      </c>
    </row>
    <row r="31" spans="1:43" ht="13">
      <c r="A31" s="93">
        <v>1</v>
      </c>
      <c r="B31" s="94" t="s">
        <v>72</v>
      </c>
      <c r="C31" s="18" t="s">
        <v>21</v>
      </c>
      <c r="D31" s="18">
        <f t="shared" ref="D31:D44" si="2">SUM(I31+K31+M31+O31+Q31+S31+U31+W31+Y31+AA31+AC31+AE31+AG31+AI31+AK31+AM31+AO31+AQ31)</f>
        <v>263</v>
      </c>
      <c r="E31" s="19"/>
      <c r="F31" s="17"/>
      <c r="G31" s="30"/>
      <c r="H31" s="35">
        <v>16</v>
      </c>
      <c r="I31" s="35">
        <v>3</v>
      </c>
      <c r="J31" s="35">
        <v>2</v>
      </c>
      <c r="K31" s="35">
        <v>21</v>
      </c>
      <c r="L31" s="26">
        <v>3</v>
      </c>
      <c r="M31" s="26">
        <v>17</v>
      </c>
      <c r="N31" s="26">
        <v>6</v>
      </c>
      <c r="O31" s="26">
        <v>13</v>
      </c>
      <c r="P31" s="26">
        <v>1</v>
      </c>
      <c r="Q31" s="26">
        <v>16</v>
      </c>
      <c r="R31" s="26">
        <v>1</v>
      </c>
      <c r="S31" s="26">
        <v>16</v>
      </c>
      <c r="T31" s="42">
        <v>2</v>
      </c>
      <c r="U31" s="42">
        <v>21</v>
      </c>
      <c r="V31" s="42">
        <v>2</v>
      </c>
      <c r="W31" s="42">
        <v>21</v>
      </c>
      <c r="X31" s="42">
        <v>3</v>
      </c>
      <c r="Y31" s="42">
        <v>17</v>
      </c>
      <c r="Z31" s="42">
        <v>1</v>
      </c>
      <c r="AA31" s="42">
        <v>16</v>
      </c>
      <c r="AB31" s="42">
        <v>1</v>
      </c>
      <c r="AC31" s="42">
        <v>16</v>
      </c>
      <c r="AD31" s="67">
        <v>2</v>
      </c>
      <c r="AE31" s="67">
        <v>21</v>
      </c>
      <c r="AF31" s="67">
        <v>2</v>
      </c>
      <c r="AG31" s="67">
        <v>21</v>
      </c>
      <c r="AH31" s="67">
        <v>4</v>
      </c>
      <c r="AI31" s="67">
        <v>15</v>
      </c>
      <c r="AJ31" s="67">
        <v>2</v>
      </c>
      <c r="AK31" s="67">
        <v>13</v>
      </c>
      <c r="AL31" s="67">
        <v>1</v>
      </c>
      <c r="AM31" s="67">
        <v>16</v>
      </c>
      <c r="AN31" s="68"/>
      <c r="AO31" s="68"/>
      <c r="AP31" s="68"/>
      <c r="AQ31" s="68"/>
    </row>
    <row r="32" spans="1:43" ht="13">
      <c r="A32" s="93">
        <v>2</v>
      </c>
      <c r="B32" s="95" t="s">
        <v>54</v>
      </c>
      <c r="C32" s="18" t="s">
        <v>13</v>
      </c>
      <c r="D32" s="18">
        <f t="shared" si="2"/>
        <v>209</v>
      </c>
      <c r="E32" s="19"/>
      <c r="F32" s="17"/>
      <c r="G32" s="30"/>
      <c r="H32" s="35">
        <v>8</v>
      </c>
      <c r="I32" s="35">
        <v>11</v>
      </c>
      <c r="J32" s="35">
        <v>14</v>
      </c>
      <c r="K32" s="35">
        <v>5</v>
      </c>
      <c r="L32" s="26">
        <v>8</v>
      </c>
      <c r="M32" s="26">
        <v>11</v>
      </c>
      <c r="N32" s="26">
        <v>10</v>
      </c>
      <c r="O32" s="26">
        <v>9</v>
      </c>
      <c r="P32" s="26">
        <v>1</v>
      </c>
      <c r="Q32" s="26">
        <v>16</v>
      </c>
      <c r="R32" s="26">
        <v>1</v>
      </c>
      <c r="S32" s="26">
        <v>16</v>
      </c>
      <c r="T32" s="42">
        <v>4</v>
      </c>
      <c r="U32" s="42">
        <v>15</v>
      </c>
      <c r="V32" s="42">
        <v>8</v>
      </c>
      <c r="W32" s="42">
        <v>11</v>
      </c>
      <c r="X32" s="42">
        <v>7</v>
      </c>
      <c r="Y32" s="42">
        <v>12</v>
      </c>
      <c r="Z32" s="42">
        <v>1</v>
      </c>
      <c r="AA32" s="42">
        <v>16</v>
      </c>
      <c r="AB32" s="42">
        <v>1</v>
      </c>
      <c r="AC32" s="42">
        <v>16</v>
      </c>
      <c r="AD32" s="67">
        <v>5</v>
      </c>
      <c r="AE32" s="67">
        <v>14</v>
      </c>
      <c r="AF32" s="67">
        <v>5</v>
      </c>
      <c r="AG32" s="67">
        <v>14</v>
      </c>
      <c r="AH32" s="67">
        <v>5</v>
      </c>
      <c r="AI32" s="67">
        <v>14</v>
      </c>
      <c r="AJ32" s="67">
        <v>2</v>
      </c>
      <c r="AK32" s="67">
        <v>13</v>
      </c>
      <c r="AL32" s="67">
        <v>1</v>
      </c>
      <c r="AM32" s="67">
        <v>16</v>
      </c>
      <c r="AN32" s="68"/>
      <c r="AO32" s="68"/>
      <c r="AP32" s="68"/>
      <c r="AQ32" s="68"/>
    </row>
    <row r="33" spans="1:43" ht="13">
      <c r="A33" s="93">
        <v>3</v>
      </c>
      <c r="B33" s="94" t="s">
        <v>53</v>
      </c>
      <c r="C33" s="18" t="s">
        <v>22</v>
      </c>
      <c r="D33" s="18">
        <f t="shared" si="2"/>
        <v>121</v>
      </c>
      <c r="E33" s="19"/>
      <c r="F33" s="17"/>
      <c r="G33" s="30"/>
      <c r="H33" s="35">
        <v>13</v>
      </c>
      <c r="I33" s="35">
        <v>6</v>
      </c>
      <c r="J33" s="35">
        <v>18</v>
      </c>
      <c r="K33" s="35">
        <v>1</v>
      </c>
      <c r="L33" s="26">
        <v>10</v>
      </c>
      <c r="M33" s="26">
        <v>9</v>
      </c>
      <c r="N33" s="26">
        <v>12</v>
      </c>
      <c r="O33" s="26">
        <v>7</v>
      </c>
      <c r="P33" s="26">
        <v>5</v>
      </c>
      <c r="Q33" s="26">
        <v>7</v>
      </c>
      <c r="R33" s="26">
        <v>8</v>
      </c>
      <c r="S33" s="26">
        <v>4</v>
      </c>
      <c r="T33" s="42">
        <v>10</v>
      </c>
      <c r="U33" s="42">
        <v>9</v>
      </c>
      <c r="V33" s="42">
        <v>10</v>
      </c>
      <c r="W33" s="42">
        <v>9</v>
      </c>
      <c r="X33" s="42">
        <v>8</v>
      </c>
      <c r="Y33" s="42">
        <v>11</v>
      </c>
      <c r="Z33" s="42">
        <v>3</v>
      </c>
      <c r="AA33" s="42">
        <v>10</v>
      </c>
      <c r="AB33" s="42">
        <v>4</v>
      </c>
      <c r="AC33" s="42">
        <v>8</v>
      </c>
      <c r="AD33" s="67">
        <v>7</v>
      </c>
      <c r="AE33" s="67">
        <v>12</v>
      </c>
      <c r="AF33" s="67">
        <v>3</v>
      </c>
      <c r="AG33" s="67">
        <v>13</v>
      </c>
      <c r="AH33" s="67">
        <v>12</v>
      </c>
      <c r="AI33" s="67">
        <v>7</v>
      </c>
      <c r="AJ33" s="67"/>
      <c r="AK33" s="67"/>
      <c r="AL33" s="67">
        <v>4</v>
      </c>
      <c r="AM33" s="67">
        <v>8</v>
      </c>
      <c r="AN33" s="68"/>
      <c r="AO33" s="68"/>
      <c r="AP33" s="68"/>
      <c r="AQ33" s="68"/>
    </row>
    <row r="34" spans="1:43" ht="13">
      <c r="A34" s="93">
        <v>4</v>
      </c>
      <c r="B34" s="94" t="s">
        <v>74</v>
      </c>
      <c r="C34" s="18" t="s">
        <v>30</v>
      </c>
      <c r="D34" s="18">
        <f t="shared" si="2"/>
        <v>118</v>
      </c>
      <c r="E34" s="19"/>
      <c r="F34" s="17"/>
      <c r="G34" s="30"/>
      <c r="H34" s="35">
        <v>10</v>
      </c>
      <c r="I34" s="35">
        <v>9</v>
      </c>
      <c r="J34" s="35"/>
      <c r="K34" s="35"/>
      <c r="L34" s="26">
        <v>9</v>
      </c>
      <c r="M34" s="26">
        <v>10</v>
      </c>
      <c r="N34" s="26">
        <v>9</v>
      </c>
      <c r="O34" s="26">
        <v>10</v>
      </c>
      <c r="P34" s="26">
        <v>7</v>
      </c>
      <c r="Q34" s="26">
        <v>5</v>
      </c>
      <c r="R34" s="26">
        <v>5</v>
      </c>
      <c r="S34" s="26">
        <v>7</v>
      </c>
      <c r="T34" s="42">
        <v>3</v>
      </c>
      <c r="U34" s="42">
        <v>17</v>
      </c>
      <c r="V34" s="42"/>
      <c r="W34" s="42"/>
      <c r="X34" s="42">
        <v>9</v>
      </c>
      <c r="Y34" s="42">
        <v>10</v>
      </c>
      <c r="Z34" s="42">
        <v>7</v>
      </c>
      <c r="AA34" s="42">
        <v>5</v>
      </c>
      <c r="AB34" s="42">
        <v>5</v>
      </c>
      <c r="AC34" s="42">
        <v>7</v>
      </c>
      <c r="AD34" s="67">
        <v>9</v>
      </c>
      <c r="AE34" s="67">
        <v>10</v>
      </c>
      <c r="AF34" s="67">
        <v>11</v>
      </c>
      <c r="AG34" s="67">
        <v>8</v>
      </c>
      <c r="AH34" s="67">
        <v>8</v>
      </c>
      <c r="AI34" s="67">
        <v>11</v>
      </c>
      <c r="AJ34" s="67">
        <v>8</v>
      </c>
      <c r="AK34" s="67">
        <v>4</v>
      </c>
      <c r="AL34" s="67">
        <v>7</v>
      </c>
      <c r="AM34" s="67">
        <v>5</v>
      </c>
      <c r="AN34" s="68"/>
      <c r="AO34" s="68"/>
      <c r="AP34" s="68"/>
      <c r="AQ34" s="68"/>
    </row>
    <row r="35" spans="1:43" ht="13">
      <c r="A35" s="93">
        <v>5</v>
      </c>
      <c r="B35" s="94" t="s">
        <v>47</v>
      </c>
      <c r="C35" s="18" t="s">
        <v>22</v>
      </c>
      <c r="D35" s="18">
        <f t="shared" si="2"/>
        <v>105</v>
      </c>
      <c r="E35" s="19"/>
      <c r="F35" s="17"/>
      <c r="G35" s="30"/>
      <c r="H35" s="35">
        <v>4</v>
      </c>
      <c r="I35" s="35">
        <v>15</v>
      </c>
      <c r="J35" s="35">
        <v>7</v>
      </c>
      <c r="K35" s="35">
        <v>12</v>
      </c>
      <c r="L35" s="26">
        <v>5</v>
      </c>
      <c r="M35" s="26">
        <v>14</v>
      </c>
      <c r="N35" s="26">
        <v>11</v>
      </c>
      <c r="O35" s="26">
        <v>8</v>
      </c>
      <c r="P35" s="26">
        <v>6</v>
      </c>
      <c r="Q35" s="26">
        <v>6</v>
      </c>
      <c r="R35" s="26"/>
      <c r="S35" s="26"/>
      <c r="T35" s="42">
        <v>6</v>
      </c>
      <c r="U35" s="42">
        <v>13</v>
      </c>
      <c r="V35" s="42">
        <v>11</v>
      </c>
      <c r="W35" s="42">
        <v>8</v>
      </c>
      <c r="X35" s="42">
        <v>11</v>
      </c>
      <c r="Y35" s="42">
        <v>8</v>
      </c>
      <c r="Z35" s="42">
        <v>4</v>
      </c>
      <c r="AA35" s="42">
        <v>8</v>
      </c>
      <c r="AB35" s="42">
        <v>6</v>
      </c>
      <c r="AC35" s="42">
        <v>6</v>
      </c>
      <c r="AD35" s="67"/>
      <c r="AE35" s="67"/>
      <c r="AF35" s="67"/>
      <c r="AG35" s="67"/>
      <c r="AH35" s="67"/>
      <c r="AI35" s="67"/>
      <c r="AJ35" s="67">
        <v>5</v>
      </c>
      <c r="AK35" s="67">
        <v>7</v>
      </c>
      <c r="AL35" s="67"/>
      <c r="AM35" s="67"/>
      <c r="AN35" s="68"/>
      <c r="AO35" s="68"/>
      <c r="AP35" s="68"/>
      <c r="AQ35" s="68"/>
    </row>
    <row r="36" spans="1:43" ht="13">
      <c r="A36" s="93">
        <v>6</v>
      </c>
      <c r="B36" s="94" t="s">
        <v>48</v>
      </c>
      <c r="C36" s="18" t="s">
        <v>22</v>
      </c>
      <c r="D36" s="18">
        <f t="shared" si="2"/>
        <v>98</v>
      </c>
      <c r="E36" s="19"/>
      <c r="F36" s="17"/>
      <c r="G36" s="30"/>
      <c r="H36" s="35">
        <v>15</v>
      </c>
      <c r="I36" s="35">
        <v>4</v>
      </c>
      <c r="J36" s="35">
        <v>17</v>
      </c>
      <c r="K36" s="35">
        <v>2</v>
      </c>
      <c r="L36" s="26">
        <v>12</v>
      </c>
      <c r="M36" s="26">
        <v>7</v>
      </c>
      <c r="N36" s="26">
        <v>15</v>
      </c>
      <c r="O36" s="26">
        <v>4</v>
      </c>
      <c r="P36" s="26">
        <v>5</v>
      </c>
      <c r="Q36" s="26">
        <v>7</v>
      </c>
      <c r="R36" s="26">
        <v>8</v>
      </c>
      <c r="S36" s="26">
        <v>4</v>
      </c>
      <c r="T36" s="42">
        <v>13</v>
      </c>
      <c r="U36" s="42">
        <v>6</v>
      </c>
      <c r="V36" s="42">
        <v>18</v>
      </c>
      <c r="W36" s="42">
        <v>1</v>
      </c>
      <c r="X36" s="42">
        <v>17</v>
      </c>
      <c r="Y36" s="42">
        <v>2</v>
      </c>
      <c r="Z36" s="42">
        <v>3</v>
      </c>
      <c r="AA36" s="42">
        <v>10</v>
      </c>
      <c r="AB36" s="42">
        <v>4</v>
      </c>
      <c r="AC36" s="42">
        <v>8</v>
      </c>
      <c r="AD36" s="67">
        <v>11</v>
      </c>
      <c r="AE36" s="67">
        <v>8</v>
      </c>
      <c r="AF36" s="67">
        <v>9</v>
      </c>
      <c r="AG36" s="67">
        <v>10</v>
      </c>
      <c r="AH36" s="67">
        <v>9</v>
      </c>
      <c r="AI36" s="67">
        <v>10</v>
      </c>
      <c r="AJ36" s="67">
        <v>5</v>
      </c>
      <c r="AK36" s="67">
        <v>7</v>
      </c>
      <c r="AL36" s="67">
        <v>4</v>
      </c>
      <c r="AM36" s="67">
        <v>8</v>
      </c>
      <c r="AN36" s="68"/>
      <c r="AO36" s="68"/>
      <c r="AP36" s="68"/>
      <c r="AQ36" s="68"/>
    </row>
    <row r="37" spans="1:43" ht="13">
      <c r="A37" s="93">
        <v>7</v>
      </c>
      <c r="B37" s="94" t="s">
        <v>52</v>
      </c>
      <c r="C37" s="18" t="s">
        <v>22</v>
      </c>
      <c r="D37" s="18">
        <f t="shared" si="2"/>
        <v>92</v>
      </c>
      <c r="E37" s="19"/>
      <c r="F37" s="17"/>
      <c r="G37" s="30"/>
      <c r="H37" s="35"/>
      <c r="I37" s="35"/>
      <c r="J37" s="35">
        <v>15</v>
      </c>
      <c r="K37" s="35">
        <v>4</v>
      </c>
      <c r="L37" s="26">
        <v>13</v>
      </c>
      <c r="M37" s="26">
        <v>6</v>
      </c>
      <c r="N37" s="26"/>
      <c r="O37" s="26"/>
      <c r="P37" s="26">
        <v>6</v>
      </c>
      <c r="Q37" s="26">
        <v>6</v>
      </c>
      <c r="R37" s="26"/>
      <c r="S37" s="26"/>
      <c r="T37" s="42">
        <v>5</v>
      </c>
      <c r="U37" s="42">
        <v>14</v>
      </c>
      <c r="V37" s="42">
        <v>15</v>
      </c>
      <c r="W37" s="42">
        <v>4</v>
      </c>
      <c r="X37" s="42"/>
      <c r="Y37" s="42"/>
      <c r="Z37" s="42">
        <v>4</v>
      </c>
      <c r="AA37" s="42">
        <v>8</v>
      </c>
      <c r="AB37" s="42">
        <v>6</v>
      </c>
      <c r="AC37" s="42">
        <v>6</v>
      </c>
      <c r="AD37" s="67">
        <v>3</v>
      </c>
      <c r="AE37" s="67">
        <v>17</v>
      </c>
      <c r="AF37" s="67">
        <v>12</v>
      </c>
      <c r="AG37" s="67">
        <v>7</v>
      </c>
      <c r="AH37" s="67">
        <v>13</v>
      </c>
      <c r="AI37" s="67">
        <v>6</v>
      </c>
      <c r="AJ37" s="67">
        <v>4</v>
      </c>
      <c r="AK37" s="67">
        <v>8</v>
      </c>
      <c r="AL37" s="67">
        <v>6</v>
      </c>
      <c r="AM37" s="67">
        <v>6</v>
      </c>
      <c r="AN37" s="68"/>
      <c r="AO37" s="68"/>
      <c r="AP37" s="68"/>
      <c r="AQ37" s="68"/>
    </row>
    <row r="38" spans="1:43" ht="13">
      <c r="A38" s="93">
        <v>8</v>
      </c>
      <c r="B38" s="94" t="s">
        <v>86</v>
      </c>
      <c r="C38" s="18" t="s">
        <v>27</v>
      </c>
      <c r="D38" s="18">
        <f t="shared" si="2"/>
        <v>53</v>
      </c>
      <c r="E38" s="19"/>
      <c r="F38" s="17"/>
      <c r="G38" s="30"/>
      <c r="H38" s="35">
        <v>5</v>
      </c>
      <c r="I38" s="35">
        <v>14</v>
      </c>
      <c r="J38" s="35">
        <v>3</v>
      </c>
      <c r="K38" s="35">
        <v>17</v>
      </c>
      <c r="L38" s="26">
        <v>16</v>
      </c>
      <c r="M38" s="26">
        <v>3</v>
      </c>
      <c r="N38" s="26">
        <v>8</v>
      </c>
      <c r="O38" s="26">
        <v>11</v>
      </c>
      <c r="P38" s="26">
        <v>9</v>
      </c>
      <c r="Q38" s="26">
        <v>3</v>
      </c>
      <c r="R38" s="26">
        <v>7</v>
      </c>
      <c r="S38" s="26">
        <v>5</v>
      </c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67"/>
      <c r="AE38" s="67"/>
      <c r="AF38" s="67"/>
      <c r="AG38" s="67"/>
      <c r="AH38" s="67"/>
      <c r="AI38" s="67"/>
      <c r="AJ38" s="67"/>
      <c r="AK38" s="67"/>
      <c r="AL38" s="67"/>
      <c r="AM38" s="67"/>
      <c r="AN38" s="68"/>
      <c r="AO38" s="68"/>
      <c r="AP38" s="68"/>
      <c r="AQ38" s="68"/>
    </row>
    <row r="39" spans="1:43" ht="13">
      <c r="A39" s="93">
        <v>9</v>
      </c>
      <c r="B39" s="94" t="s">
        <v>59</v>
      </c>
      <c r="C39" s="18" t="s">
        <v>11</v>
      </c>
      <c r="D39" s="18">
        <f t="shared" si="2"/>
        <v>49</v>
      </c>
      <c r="E39" s="19"/>
      <c r="F39" s="17"/>
      <c r="G39" s="30"/>
      <c r="H39" s="35"/>
      <c r="I39" s="35"/>
      <c r="J39" s="35">
        <v>9</v>
      </c>
      <c r="K39" s="35">
        <v>10</v>
      </c>
      <c r="L39" s="26"/>
      <c r="M39" s="26"/>
      <c r="N39" s="26">
        <v>17</v>
      </c>
      <c r="O39" s="26">
        <v>2</v>
      </c>
      <c r="P39" s="26">
        <v>9</v>
      </c>
      <c r="Q39" s="26">
        <v>3</v>
      </c>
      <c r="R39" s="26">
        <v>7</v>
      </c>
      <c r="S39" s="26">
        <v>5</v>
      </c>
      <c r="T39" s="42">
        <v>9</v>
      </c>
      <c r="U39" s="42">
        <v>10</v>
      </c>
      <c r="V39" s="42"/>
      <c r="W39" s="42"/>
      <c r="X39" s="42"/>
      <c r="Y39" s="42"/>
      <c r="Z39" s="42"/>
      <c r="AA39" s="42"/>
      <c r="AB39" s="42"/>
      <c r="AC39" s="42"/>
      <c r="AD39" s="67">
        <v>4</v>
      </c>
      <c r="AE39" s="67">
        <v>15</v>
      </c>
      <c r="AF39" s="67"/>
      <c r="AG39" s="67"/>
      <c r="AH39" s="67">
        <v>17</v>
      </c>
      <c r="AI39" s="67">
        <v>2</v>
      </c>
      <c r="AJ39" s="67">
        <v>10</v>
      </c>
      <c r="AK39" s="67">
        <v>2</v>
      </c>
      <c r="AL39" s="67"/>
      <c r="AM39" s="67"/>
      <c r="AN39" s="68"/>
      <c r="AO39" s="68"/>
      <c r="AP39" s="68"/>
      <c r="AQ39" s="68"/>
    </row>
    <row r="40" spans="1:43" ht="13">
      <c r="A40" s="93">
        <v>10</v>
      </c>
      <c r="B40" s="94" t="s">
        <v>178</v>
      </c>
      <c r="C40" s="18" t="s">
        <v>27</v>
      </c>
      <c r="D40" s="18">
        <f t="shared" si="2"/>
        <v>47</v>
      </c>
      <c r="E40" s="19"/>
      <c r="F40" s="17"/>
      <c r="G40" s="30"/>
      <c r="H40" s="35"/>
      <c r="I40" s="35"/>
      <c r="J40" s="35"/>
      <c r="K40" s="35"/>
      <c r="L40" s="26"/>
      <c r="M40" s="26"/>
      <c r="N40" s="26"/>
      <c r="O40" s="26"/>
      <c r="P40" s="26"/>
      <c r="Q40" s="26"/>
      <c r="R40" s="26"/>
      <c r="S40" s="26"/>
      <c r="T40" s="42">
        <v>16</v>
      </c>
      <c r="U40" s="42">
        <v>3</v>
      </c>
      <c r="V40" s="42">
        <v>14</v>
      </c>
      <c r="W40" s="42">
        <v>5</v>
      </c>
      <c r="X40" s="42">
        <v>18</v>
      </c>
      <c r="Y40" s="42">
        <v>1</v>
      </c>
      <c r="Z40" s="42">
        <v>5</v>
      </c>
      <c r="AA40" s="42">
        <v>7</v>
      </c>
      <c r="AB40" s="42">
        <v>8</v>
      </c>
      <c r="AC40" s="42">
        <v>4</v>
      </c>
      <c r="AD40" s="67">
        <v>14</v>
      </c>
      <c r="AE40" s="67">
        <v>5</v>
      </c>
      <c r="AF40" s="67">
        <v>14</v>
      </c>
      <c r="AG40" s="67">
        <v>5</v>
      </c>
      <c r="AH40" s="67">
        <v>14</v>
      </c>
      <c r="AI40" s="67">
        <v>5</v>
      </c>
      <c r="AJ40" s="67">
        <v>7</v>
      </c>
      <c r="AK40" s="67">
        <v>5</v>
      </c>
      <c r="AL40" s="67">
        <v>5</v>
      </c>
      <c r="AM40" s="67">
        <v>7</v>
      </c>
      <c r="AN40" s="68"/>
      <c r="AO40" s="68"/>
      <c r="AP40" s="68"/>
      <c r="AQ40" s="68"/>
    </row>
    <row r="41" spans="1:43" ht="13">
      <c r="A41" s="93">
        <v>11</v>
      </c>
      <c r="B41" s="92" t="s">
        <v>349</v>
      </c>
      <c r="C41" s="128" t="s">
        <v>49</v>
      </c>
      <c r="D41" s="18">
        <f t="shared" si="2"/>
        <v>6</v>
      </c>
      <c r="E41" s="19"/>
      <c r="F41" s="17"/>
      <c r="G41" s="30"/>
      <c r="H41" s="35"/>
      <c r="I41" s="35"/>
      <c r="J41" s="35"/>
      <c r="K41" s="35"/>
      <c r="L41" s="26"/>
      <c r="M41" s="26"/>
      <c r="N41" s="26"/>
      <c r="O41" s="26"/>
      <c r="P41" s="26"/>
      <c r="Q41" s="26"/>
      <c r="R41" s="26">
        <v>9</v>
      </c>
      <c r="S41" s="26">
        <v>3</v>
      </c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67"/>
      <c r="AE41" s="67"/>
      <c r="AF41" s="67"/>
      <c r="AG41" s="67"/>
      <c r="AH41" s="67"/>
      <c r="AI41" s="67"/>
      <c r="AJ41" s="67"/>
      <c r="AK41" s="67"/>
      <c r="AL41" s="67">
        <v>9</v>
      </c>
      <c r="AM41" s="67">
        <v>3</v>
      </c>
      <c r="AN41" s="68"/>
      <c r="AO41" s="68"/>
      <c r="AP41" s="68"/>
      <c r="AQ41" s="68"/>
    </row>
    <row r="42" spans="1:43" ht="13">
      <c r="A42" s="93">
        <v>12</v>
      </c>
      <c r="B42" s="92" t="s">
        <v>348</v>
      </c>
      <c r="C42" s="128" t="s">
        <v>30</v>
      </c>
      <c r="D42" s="18">
        <f t="shared" si="2"/>
        <v>6</v>
      </c>
      <c r="E42" s="19"/>
      <c r="F42" s="17"/>
      <c r="G42" s="30"/>
      <c r="H42" s="35"/>
      <c r="I42" s="35"/>
      <c r="J42" s="35"/>
      <c r="K42" s="35"/>
      <c r="L42" s="26"/>
      <c r="M42" s="26"/>
      <c r="N42" s="26"/>
      <c r="O42" s="26"/>
      <c r="P42" s="26"/>
      <c r="Q42" s="26"/>
      <c r="R42" s="26">
        <v>9</v>
      </c>
      <c r="S42" s="26">
        <v>3</v>
      </c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67"/>
      <c r="AE42" s="67"/>
      <c r="AF42" s="67"/>
      <c r="AG42" s="67"/>
      <c r="AH42" s="67"/>
      <c r="AI42" s="67"/>
      <c r="AJ42" s="67"/>
      <c r="AK42" s="67"/>
      <c r="AL42" s="67">
        <v>9</v>
      </c>
      <c r="AM42" s="67">
        <v>3</v>
      </c>
      <c r="AN42" s="68"/>
      <c r="AO42" s="68"/>
      <c r="AP42" s="68"/>
      <c r="AQ42" s="68"/>
    </row>
    <row r="43" spans="1:43" ht="13">
      <c r="A43" s="93">
        <v>13</v>
      </c>
      <c r="B43" s="92" t="s">
        <v>420</v>
      </c>
      <c r="C43" s="130" t="s">
        <v>23</v>
      </c>
      <c r="D43" s="18">
        <f t="shared" si="2"/>
        <v>5</v>
      </c>
      <c r="E43" s="19"/>
      <c r="F43" s="17"/>
      <c r="G43" s="30"/>
      <c r="H43" s="35"/>
      <c r="I43" s="35"/>
      <c r="J43" s="35"/>
      <c r="K43" s="35"/>
      <c r="L43" s="26"/>
      <c r="M43" s="26"/>
      <c r="N43" s="26"/>
      <c r="O43" s="26"/>
      <c r="P43" s="26"/>
      <c r="Q43" s="26"/>
      <c r="R43" s="26"/>
      <c r="S43" s="26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67">
        <v>18</v>
      </c>
      <c r="AE43" s="67">
        <v>1</v>
      </c>
      <c r="AF43" s="67">
        <v>18</v>
      </c>
      <c r="AG43" s="67">
        <v>1</v>
      </c>
      <c r="AH43" s="67"/>
      <c r="AI43" s="67"/>
      <c r="AJ43" s="67">
        <v>9</v>
      </c>
      <c r="AK43" s="67">
        <v>3</v>
      </c>
      <c r="AL43" s="67"/>
      <c r="AM43" s="67"/>
      <c r="AN43" s="68"/>
      <c r="AO43" s="68"/>
      <c r="AP43" s="68"/>
      <c r="AQ43" s="68"/>
    </row>
    <row r="44" spans="1:43" ht="13">
      <c r="A44" s="93">
        <v>14</v>
      </c>
      <c r="B44" s="92" t="s">
        <v>46</v>
      </c>
      <c r="C44" s="24" t="s">
        <v>27</v>
      </c>
      <c r="D44" s="18">
        <f t="shared" si="2"/>
        <v>2</v>
      </c>
      <c r="E44" s="19"/>
      <c r="F44" s="17"/>
      <c r="G44" s="30"/>
      <c r="H44" s="35">
        <v>17</v>
      </c>
      <c r="I44" s="35">
        <v>2</v>
      </c>
      <c r="J44" s="35"/>
      <c r="K44" s="35"/>
      <c r="L44" s="26"/>
      <c r="M44" s="26"/>
      <c r="N44" s="26"/>
      <c r="O44" s="26"/>
      <c r="P44" s="26"/>
      <c r="Q44" s="26"/>
      <c r="R44" s="26"/>
      <c r="S44" s="26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67"/>
      <c r="AE44" s="67"/>
      <c r="AF44" s="67"/>
      <c r="AG44" s="67"/>
      <c r="AH44" s="67"/>
      <c r="AI44" s="67"/>
      <c r="AJ44" s="67"/>
      <c r="AK44" s="67"/>
      <c r="AL44" s="67"/>
      <c r="AM44" s="67"/>
      <c r="AN44" s="68"/>
      <c r="AO44" s="68"/>
      <c r="AP44" s="68"/>
      <c r="AQ44" s="68"/>
    </row>
  </sheetData>
  <sheetProtection selectLockedCells="1" selectUnlockedCells="1"/>
  <sortState ref="A31:AS44">
    <sortCondition descending="1" ref="D31:D44"/>
  </sortState>
  <mergeCells count="12">
    <mergeCell ref="E28:G28"/>
    <mergeCell ref="E2:G2"/>
    <mergeCell ref="AN2:AQ2"/>
    <mergeCell ref="H28:K28"/>
    <mergeCell ref="H2:K2"/>
    <mergeCell ref="T28:AC28"/>
    <mergeCell ref="AD28:AM28"/>
    <mergeCell ref="AN28:AQ28"/>
    <mergeCell ref="L28:S28"/>
    <mergeCell ref="T2:AC2"/>
    <mergeCell ref="AD2:AM2"/>
    <mergeCell ref="L2:S2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4" tint="-0.249977111117893"/>
  </sheetPr>
  <dimension ref="A1:AG36"/>
  <sheetViews>
    <sheetView topLeftCell="A7" workbookViewId="0">
      <pane xSplit="3" topLeftCell="D1" activePane="topRight" state="frozen"/>
      <selection activeCell="A13" sqref="A13"/>
      <selection pane="topRight" activeCell="C2" sqref="C2:G4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7" width="4.6328125" style="1" customWidth="1"/>
    <col min="8" max="8" width="7.6328125" customWidth="1"/>
    <col min="9" max="9" width="3.6328125" customWidth="1"/>
    <col min="10" max="10" width="8.1796875" customWidth="1"/>
    <col min="11" max="11" width="3.6328125" customWidth="1"/>
    <col min="12" max="12" width="7.6328125" customWidth="1"/>
    <col min="13" max="13" width="3.6328125" customWidth="1"/>
    <col min="14" max="14" width="7.6328125" customWidth="1"/>
    <col min="15" max="15" width="3.6328125" customWidth="1"/>
    <col min="16" max="16" width="7.6328125" customWidth="1"/>
    <col min="17" max="17" width="3.6328125" customWidth="1"/>
    <col min="18" max="18" width="7.36328125" style="2" customWidth="1"/>
    <col min="19" max="19" width="3.6328125" style="2" customWidth="1"/>
    <col min="20" max="20" width="7.6328125" style="1" customWidth="1"/>
    <col min="21" max="21" width="3.6328125" style="1" customWidth="1"/>
    <col min="22" max="22" width="7.6328125" style="1" customWidth="1"/>
    <col min="23" max="23" width="3.6328125" style="1" customWidth="1"/>
    <col min="24" max="24" width="8.08984375" style="1" customWidth="1"/>
    <col min="25" max="25" width="3.6328125" style="2" customWidth="1"/>
    <col min="26" max="26" width="7.6328125" style="1" customWidth="1"/>
    <col min="27" max="27" width="3.6328125" style="1" customWidth="1"/>
    <col min="28" max="28" width="7.6328125" style="1" customWidth="1"/>
    <col min="29" max="29" width="3.6328125" style="1" customWidth="1"/>
    <col min="30" max="30" width="9" style="1" customWidth="1"/>
    <col min="31" max="31" width="3.6328125" style="1" customWidth="1"/>
    <col min="32" max="32" width="7.6328125" style="1" customWidth="1"/>
    <col min="33" max="33" width="3.6328125" style="1" customWidth="1"/>
    <col min="34" max="16384" width="9.1796875" style="1"/>
  </cols>
  <sheetData>
    <row r="1" spans="1:33" ht="13" thickBot="1"/>
    <row r="2" spans="1:33" s="5" customFormat="1" ht="13.5" thickBot="1">
      <c r="A2" s="3"/>
      <c r="B2" s="22" t="s">
        <v>304</v>
      </c>
      <c r="C2" s="4"/>
      <c r="D2" s="129" t="s">
        <v>423</v>
      </c>
      <c r="E2" s="163" t="s">
        <v>442</v>
      </c>
      <c r="F2" s="164"/>
      <c r="G2" s="165"/>
      <c r="H2" s="173" t="s">
        <v>307</v>
      </c>
      <c r="I2" s="167"/>
      <c r="J2" s="167"/>
      <c r="K2" s="177"/>
      <c r="L2" s="178" t="s">
        <v>182</v>
      </c>
      <c r="M2" s="178"/>
      <c r="N2" s="178"/>
      <c r="O2" s="178"/>
      <c r="P2" s="178"/>
      <c r="Q2" s="178"/>
      <c r="R2" s="178" t="s">
        <v>181</v>
      </c>
      <c r="S2" s="175"/>
      <c r="T2" s="175"/>
      <c r="U2" s="175"/>
      <c r="V2" s="175"/>
      <c r="W2" s="176"/>
      <c r="X2" s="169" t="s">
        <v>90</v>
      </c>
      <c r="Y2" s="169"/>
      <c r="Z2" s="169"/>
      <c r="AA2" s="169"/>
      <c r="AB2" s="169"/>
      <c r="AC2" s="169"/>
      <c r="AD2" s="170" t="s">
        <v>143</v>
      </c>
      <c r="AE2" s="171"/>
      <c r="AF2" s="171"/>
      <c r="AG2" s="172"/>
    </row>
    <row r="3" spans="1:33" ht="13">
      <c r="A3" s="6"/>
      <c r="B3" s="91"/>
      <c r="C3" s="7"/>
      <c r="D3" s="8" t="s">
        <v>0</v>
      </c>
      <c r="E3" s="8" t="s">
        <v>0</v>
      </c>
      <c r="F3" s="9" t="s">
        <v>1</v>
      </c>
      <c r="G3" s="9" t="s">
        <v>2</v>
      </c>
      <c r="H3" s="32" t="s">
        <v>3</v>
      </c>
      <c r="I3" s="33"/>
      <c r="J3" s="34" t="s">
        <v>3</v>
      </c>
      <c r="K3" s="33"/>
      <c r="L3" s="36" t="s">
        <v>3</v>
      </c>
      <c r="M3" s="37"/>
      <c r="N3" s="37" t="s">
        <v>3</v>
      </c>
      <c r="O3" s="37"/>
      <c r="P3" s="38" t="s">
        <v>3</v>
      </c>
      <c r="Q3" s="38"/>
      <c r="R3" s="39" t="s">
        <v>3</v>
      </c>
      <c r="S3" s="40"/>
      <c r="T3" s="39" t="s">
        <v>3</v>
      </c>
      <c r="U3" s="39"/>
      <c r="V3" s="39" t="s">
        <v>3</v>
      </c>
      <c r="W3" s="41"/>
      <c r="X3" s="57" t="s">
        <v>3</v>
      </c>
      <c r="Y3" s="58"/>
      <c r="Z3" s="57" t="s">
        <v>3</v>
      </c>
      <c r="AA3" s="57"/>
      <c r="AB3" s="57" t="s">
        <v>3</v>
      </c>
      <c r="AC3" s="59"/>
      <c r="AD3" s="62" t="s">
        <v>3</v>
      </c>
      <c r="AE3" s="63"/>
      <c r="AF3" s="63" t="s">
        <v>3</v>
      </c>
      <c r="AG3" s="64"/>
    </row>
    <row r="4" spans="1:33" s="15" customFormat="1" ht="13.75" customHeight="1">
      <c r="A4" s="10"/>
      <c r="B4" s="11" t="s">
        <v>60</v>
      </c>
      <c r="C4" s="12" t="s">
        <v>4</v>
      </c>
      <c r="D4" s="13" t="s">
        <v>5</v>
      </c>
      <c r="E4" s="13" t="s">
        <v>5</v>
      </c>
      <c r="F4" s="14" t="s">
        <v>5</v>
      </c>
      <c r="G4" s="14" t="s">
        <v>5</v>
      </c>
      <c r="H4" s="43" t="s">
        <v>247</v>
      </c>
      <c r="I4" s="44" t="s">
        <v>5</v>
      </c>
      <c r="J4" s="43" t="s">
        <v>266</v>
      </c>
      <c r="K4" s="44" t="s">
        <v>5</v>
      </c>
      <c r="L4" s="46" t="s">
        <v>248</v>
      </c>
      <c r="M4" s="45" t="s">
        <v>5</v>
      </c>
      <c r="N4" s="46" t="s">
        <v>249</v>
      </c>
      <c r="O4" s="47" t="s">
        <v>5</v>
      </c>
      <c r="P4" s="48" t="s">
        <v>250</v>
      </c>
      <c r="Q4" s="49" t="s">
        <v>5</v>
      </c>
      <c r="R4" s="50" t="s">
        <v>248</v>
      </c>
      <c r="S4" s="51"/>
      <c r="T4" s="50" t="s">
        <v>249</v>
      </c>
      <c r="U4" s="51" t="s">
        <v>5</v>
      </c>
      <c r="V4" s="50" t="s">
        <v>250</v>
      </c>
      <c r="W4" s="51" t="s">
        <v>5</v>
      </c>
      <c r="X4" s="60" t="s">
        <v>248</v>
      </c>
      <c r="Y4" s="61" t="s">
        <v>5</v>
      </c>
      <c r="Z4" s="60" t="s">
        <v>249</v>
      </c>
      <c r="AA4" s="61" t="s">
        <v>5</v>
      </c>
      <c r="AB4" s="60" t="s">
        <v>250</v>
      </c>
      <c r="AC4" s="61" t="s">
        <v>5</v>
      </c>
      <c r="AD4" s="65" t="s">
        <v>282</v>
      </c>
      <c r="AE4" s="66" t="s">
        <v>5</v>
      </c>
      <c r="AF4" s="65" t="s">
        <v>283</v>
      </c>
      <c r="AG4" s="66" t="s">
        <v>5</v>
      </c>
    </row>
    <row r="5" spans="1:33" ht="13">
      <c r="A5" s="93">
        <v>1</v>
      </c>
      <c r="B5" s="103" t="s">
        <v>400</v>
      </c>
      <c r="C5" s="18" t="s">
        <v>45</v>
      </c>
      <c r="D5" s="18">
        <f>SUM(I5+K5+M5+O5+Q5+S5+U5+W5+Y5+AA5+AC5+AE5+AG5)</f>
        <v>92</v>
      </c>
      <c r="E5" s="16"/>
      <c r="F5" s="17"/>
      <c r="G5" s="30"/>
      <c r="H5" s="35">
        <v>2</v>
      </c>
      <c r="I5" s="35">
        <v>10</v>
      </c>
      <c r="J5" s="35">
        <v>2</v>
      </c>
      <c r="K5" s="35">
        <v>8</v>
      </c>
      <c r="L5" s="26">
        <v>1</v>
      </c>
      <c r="M5" s="26">
        <v>14</v>
      </c>
      <c r="N5" s="26">
        <v>2</v>
      </c>
      <c r="O5" s="27">
        <v>10</v>
      </c>
      <c r="P5" s="26">
        <v>6</v>
      </c>
      <c r="Q5" s="26">
        <v>6</v>
      </c>
      <c r="R5" s="42">
        <v>1</v>
      </c>
      <c r="S5" s="42">
        <v>11</v>
      </c>
      <c r="T5" s="42">
        <v>1</v>
      </c>
      <c r="U5" s="42">
        <v>11</v>
      </c>
      <c r="V5" s="42"/>
      <c r="W5" s="42"/>
      <c r="X5" s="67">
        <v>2</v>
      </c>
      <c r="Y5" s="67">
        <v>10</v>
      </c>
      <c r="Z5" s="67">
        <v>2</v>
      </c>
      <c r="AA5" s="67">
        <v>9</v>
      </c>
      <c r="AB5" s="67">
        <v>9</v>
      </c>
      <c r="AC5" s="67">
        <v>3</v>
      </c>
      <c r="AD5" s="68"/>
      <c r="AE5" s="68"/>
      <c r="AF5" s="68"/>
      <c r="AG5" s="68"/>
    </row>
    <row r="6" spans="1:33" ht="13">
      <c r="A6" s="93">
        <v>2</v>
      </c>
      <c r="B6" s="104" t="s">
        <v>399</v>
      </c>
      <c r="C6" s="18" t="s">
        <v>11</v>
      </c>
      <c r="D6" s="18">
        <f t="shared" ref="D6:D11" si="0">SUM(I6+K6+M6+O6+Q6+S6+U6+W6+Y6+AA6+AC6+AE6+AG6)</f>
        <v>74</v>
      </c>
      <c r="E6" s="16"/>
      <c r="F6" s="17"/>
      <c r="G6" s="30"/>
      <c r="H6" s="35">
        <v>1</v>
      </c>
      <c r="I6" s="35">
        <v>14</v>
      </c>
      <c r="J6" s="35">
        <v>1</v>
      </c>
      <c r="K6" s="35">
        <v>12</v>
      </c>
      <c r="L6" s="26"/>
      <c r="M6" s="26"/>
      <c r="N6" s="26">
        <v>1</v>
      </c>
      <c r="O6" s="27">
        <v>14</v>
      </c>
      <c r="P6" s="26">
        <v>9</v>
      </c>
      <c r="Q6" s="26">
        <v>3</v>
      </c>
      <c r="R6" s="42"/>
      <c r="S6" s="42"/>
      <c r="T6" s="42"/>
      <c r="U6" s="42"/>
      <c r="V6" s="42"/>
      <c r="W6" s="42"/>
      <c r="X6" s="67">
        <v>1</v>
      </c>
      <c r="Y6" s="67">
        <v>14</v>
      </c>
      <c r="Z6" s="67">
        <v>1</v>
      </c>
      <c r="AA6" s="67">
        <v>13</v>
      </c>
      <c r="AB6" s="67">
        <v>8</v>
      </c>
      <c r="AC6" s="67">
        <v>4</v>
      </c>
      <c r="AD6" s="68"/>
      <c r="AE6" s="68"/>
      <c r="AF6" s="68"/>
      <c r="AG6" s="68"/>
    </row>
    <row r="7" spans="1:33" ht="13">
      <c r="A7" s="93">
        <v>3</v>
      </c>
      <c r="B7" s="104" t="s">
        <v>401</v>
      </c>
      <c r="C7" s="18" t="s">
        <v>12</v>
      </c>
      <c r="D7" s="18">
        <f t="shared" si="0"/>
        <v>42</v>
      </c>
      <c r="E7" s="16"/>
      <c r="F7" s="17"/>
      <c r="G7" s="30"/>
      <c r="H7" s="35">
        <v>3</v>
      </c>
      <c r="I7" s="35">
        <v>6</v>
      </c>
      <c r="J7" s="35"/>
      <c r="K7" s="35"/>
      <c r="L7" s="26">
        <v>2</v>
      </c>
      <c r="M7" s="26">
        <v>10</v>
      </c>
      <c r="N7" s="26">
        <v>3</v>
      </c>
      <c r="O7" s="27">
        <v>6</v>
      </c>
      <c r="P7" s="26"/>
      <c r="Q7" s="26"/>
      <c r="R7" s="42">
        <v>2</v>
      </c>
      <c r="S7" s="42">
        <v>7</v>
      </c>
      <c r="T7" s="42">
        <v>2</v>
      </c>
      <c r="U7" s="42">
        <v>7</v>
      </c>
      <c r="V7" s="42"/>
      <c r="W7" s="42"/>
      <c r="X7" s="67">
        <v>6</v>
      </c>
      <c r="Y7" s="67">
        <v>2</v>
      </c>
      <c r="Z7" s="67">
        <v>4</v>
      </c>
      <c r="AA7" s="67">
        <v>3</v>
      </c>
      <c r="AB7" s="67">
        <v>11</v>
      </c>
      <c r="AC7" s="67">
        <v>1</v>
      </c>
      <c r="AD7" s="68"/>
      <c r="AE7" s="68"/>
      <c r="AF7" s="68"/>
      <c r="AG7" s="68"/>
    </row>
    <row r="8" spans="1:33" ht="13">
      <c r="A8" s="93">
        <v>4</v>
      </c>
      <c r="B8" s="104" t="s">
        <v>402</v>
      </c>
      <c r="C8" s="18" t="s">
        <v>45</v>
      </c>
      <c r="D8" s="18">
        <f t="shared" si="0"/>
        <v>33</v>
      </c>
      <c r="E8" s="16"/>
      <c r="F8" s="17"/>
      <c r="G8" s="30"/>
      <c r="H8" s="35">
        <v>4</v>
      </c>
      <c r="I8" s="35">
        <v>4</v>
      </c>
      <c r="J8" s="35">
        <v>3</v>
      </c>
      <c r="K8" s="35">
        <v>4</v>
      </c>
      <c r="L8" s="26">
        <v>4</v>
      </c>
      <c r="M8" s="26">
        <v>2</v>
      </c>
      <c r="N8" s="26">
        <v>5</v>
      </c>
      <c r="O8" s="27">
        <v>3</v>
      </c>
      <c r="P8" s="26">
        <v>6</v>
      </c>
      <c r="Q8" s="26">
        <v>6</v>
      </c>
      <c r="R8" s="42"/>
      <c r="S8" s="42"/>
      <c r="T8" s="42"/>
      <c r="U8" s="42"/>
      <c r="V8" s="42"/>
      <c r="W8" s="42"/>
      <c r="X8" s="67">
        <v>3</v>
      </c>
      <c r="Y8" s="67">
        <v>6</v>
      </c>
      <c r="Z8" s="67">
        <v>3</v>
      </c>
      <c r="AA8" s="67">
        <v>5</v>
      </c>
      <c r="AB8" s="67">
        <v>9</v>
      </c>
      <c r="AC8" s="67">
        <v>3</v>
      </c>
      <c r="AD8" s="68"/>
      <c r="AE8" s="68"/>
      <c r="AF8" s="68"/>
      <c r="AG8" s="68"/>
    </row>
    <row r="9" spans="1:33" ht="13">
      <c r="A9" s="93">
        <v>5</v>
      </c>
      <c r="B9" s="104" t="s">
        <v>403</v>
      </c>
      <c r="C9" s="18" t="s">
        <v>16</v>
      </c>
      <c r="D9" s="18">
        <f t="shared" si="0"/>
        <v>29</v>
      </c>
      <c r="E9" s="16"/>
      <c r="F9" s="17"/>
      <c r="G9" s="30"/>
      <c r="H9" s="35">
        <v>5</v>
      </c>
      <c r="I9" s="35">
        <v>3</v>
      </c>
      <c r="J9" s="35">
        <v>5</v>
      </c>
      <c r="K9" s="35">
        <v>1</v>
      </c>
      <c r="L9" s="26">
        <v>3</v>
      </c>
      <c r="M9" s="26">
        <v>4</v>
      </c>
      <c r="N9" s="26">
        <v>4</v>
      </c>
      <c r="O9" s="27">
        <v>4</v>
      </c>
      <c r="P9" s="26">
        <v>8</v>
      </c>
      <c r="Q9" s="26">
        <v>4</v>
      </c>
      <c r="R9" s="42"/>
      <c r="S9" s="42"/>
      <c r="T9" s="42"/>
      <c r="U9" s="42"/>
      <c r="V9" s="42"/>
      <c r="W9" s="42"/>
      <c r="X9" s="67">
        <v>4</v>
      </c>
      <c r="Y9" s="67">
        <v>4</v>
      </c>
      <c r="Z9" s="67">
        <v>5</v>
      </c>
      <c r="AA9" s="67">
        <v>2</v>
      </c>
      <c r="AB9" s="67">
        <v>5</v>
      </c>
      <c r="AC9" s="67">
        <v>7</v>
      </c>
      <c r="AD9" s="68"/>
      <c r="AE9" s="68"/>
      <c r="AF9" s="68"/>
      <c r="AG9" s="68"/>
    </row>
    <row r="10" spans="1:33" ht="13">
      <c r="A10" s="93">
        <v>6</v>
      </c>
      <c r="B10" s="104" t="s">
        <v>404</v>
      </c>
      <c r="C10" s="18" t="s">
        <v>39</v>
      </c>
      <c r="D10" s="18">
        <f t="shared" si="0"/>
        <v>16</v>
      </c>
      <c r="E10" s="16"/>
      <c r="F10" s="17"/>
      <c r="G10" s="30"/>
      <c r="H10" s="35">
        <v>6</v>
      </c>
      <c r="I10" s="35">
        <v>2</v>
      </c>
      <c r="J10" s="35">
        <v>4</v>
      </c>
      <c r="K10" s="35">
        <v>2</v>
      </c>
      <c r="L10" s="26"/>
      <c r="M10" s="26"/>
      <c r="N10" s="26">
        <v>6</v>
      </c>
      <c r="O10" s="27">
        <v>2</v>
      </c>
      <c r="P10" s="26"/>
      <c r="Q10" s="26"/>
      <c r="R10" s="42">
        <v>3</v>
      </c>
      <c r="S10" s="42">
        <v>3</v>
      </c>
      <c r="T10" s="42">
        <v>3</v>
      </c>
      <c r="U10" s="42">
        <v>3</v>
      </c>
      <c r="V10" s="42"/>
      <c r="W10" s="42"/>
      <c r="X10" s="67">
        <v>5</v>
      </c>
      <c r="Y10" s="67">
        <v>3</v>
      </c>
      <c r="Z10" s="67"/>
      <c r="AA10" s="67"/>
      <c r="AB10" s="67">
        <v>11</v>
      </c>
      <c r="AC10" s="67">
        <v>1</v>
      </c>
      <c r="AD10" s="68"/>
      <c r="AE10" s="68"/>
      <c r="AF10" s="68"/>
      <c r="AG10" s="68"/>
    </row>
    <row r="11" spans="1:33" ht="13">
      <c r="A11" s="93">
        <v>7</v>
      </c>
      <c r="B11" s="104" t="s">
        <v>405</v>
      </c>
      <c r="C11" s="18" t="s">
        <v>11</v>
      </c>
      <c r="D11" s="18">
        <f t="shared" si="0"/>
        <v>14</v>
      </c>
      <c r="E11" s="16"/>
      <c r="F11" s="17"/>
      <c r="G11" s="30"/>
      <c r="H11" s="35">
        <v>7</v>
      </c>
      <c r="I11" s="35">
        <v>1</v>
      </c>
      <c r="J11" s="35"/>
      <c r="K11" s="35"/>
      <c r="L11" s="26">
        <v>5</v>
      </c>
      <c r="M11" s="26">
        <v>1</v>
      </c>
      <c r="N11" s="26">
        <v>7</v>
      </c>
      <c r="O11" s="27">
        <v>1</v>
      </c>
      <c r="P11" s="26">
        <v>9</v>
      </c>
      <c r="Q11" s="26">
        <v>3</v>
      </c>
      <c r="R11" s="42">
        <v>4</v>
      </c>
      <c r="S11" s="42">
        <v>1</v>
      </c>
      <c r="T11" s="42">
        <v>4</v>
      </c>
      <c r="U11" s="42">
        <v>1</v>
      </c>
      <c r="V11" s="42"/>
      <c r="W11" s="42"/>
      <c r="X11" s="67">
        <v>7</v>
      </c>
      <c r="Y11" s="67">
        <v>1</v>
      </c>
      <c r="Z11" s="67">
        <v>6</v>
      </c>
      <c r="AA11" s="67">
        <v>1</v>
      </c>
      <c r="AB11" s="67">
        <v>8</v>
      </c>
      <c r="AC11" s="67">
        <v>4</v>
      </c>
      <c r="AD11" s="68"/>
      <c r="AE11" s="68"/>
      <c r="AF11" s="68"/>
      <c r="AG11" s="68"/>
    </row>
    <row r="13" spans="1:33" ht="13" thickBot="1"/>
    <row r="14" spans="1:33" s="5" customFormat="1" ht="13.5" thickBot="1">
      <c r="A14" s="3"/>
      <c r="B14" s="22" t="s">
        <v>184</v>
      </c>
      <c r="C14" s="4"/>
      <c r="D14" s="129" t="s">
        <v>423</v>
      </c>
      <c r="E14" s="163" t="s">
        <v>442</v>
      </c>
      <c r="F14" s="164"/>
      <c r="G14" s="165"/>
      <c r="H14" s="173" t="s">
        <v>307</v>
      </c>
      <c r="I14" s="167"/>
      <c r="J14" s="167"/>
      <c r="K14" s="177"/>
      <c r="L14" s="178" t="s">
        <v>182</v>
      </c>
      <c r="M14" s="178"/>
      <c r="N14" s="178"/>
      <c r="O14" s="178"/>
      <c r="P14" s="178"/>
      <c r="Q14" s="178"/>
      <c r="R14" s="178" t="s">
        <v>181</v>
      </c>
      <c r="S14" s="175"/>
      <c r="T14" s="175"/>
      <c r="U14" s="175"/>
      <c r="V14" s="175"/>
      <c r="W14" s="176"/>
      <c r="X14" s="169" t="s">
        <v>90</v>
      </c>
      <c r="Y14" s="169"/>
      <c r="Z14" s="169"/>
      <c r="AA14" s="169"/>
      <c r="AB14" s="169"/>
      <c r="AC14" s="169"/>
      <c r="AD14" s="170" t="s">
        <v>143</v>
      </c>
      <c r="AE14" s="171"/>
      <c r="AF14" s="171"/>
      <c r="AG14" s="172"/>
    </row>
    <row r="15" spans="1:33" ht="13">
      <c r="A15" s="6"/>
      <c r="B15" s="102" t="s">
        <v>416</v>
      </c>
      <c r="C15" s="7"/>
      <c r="D15" s="8" t="s">
        <v>0</v>
      </c>
      <c r="E15" s="8" t="s">
        <v>0</v>
      </c>
      <c r="F15" s="9" t="s">
        <v>1</v>
      </c>
      <c r="G15" s="9" t="s">
        <v>2</v>
      </c>
      <c r="H15" s="32" t="s">
        <v>3</v>
      </c>
      <c r="I15" s="33"/>
      <c r="J15" s="34" t="s">
        <v>3</v>
      </c>
      <c r="K15" s="33"/>
      <c r="L15" s="36" t="s">
        <v>3</v>
      </c>
      <c r="M15" s="37"/>
      <c r="N15" s="37" t="s">
        <v>3</v>
      </c>
      <c r="O15" s="37"/>
      <c r="P15" s="38" t="s">
        <v>3</v>
      </c>
      <c r="Q15" s="38"/>
      <c r="R15" s="39" t="s">
        <v>3</v>
      </c>
      <c r="S15" s="40"/>
      <c r="T15" s="39" t="s">
        <v>3</v>
      </c>
      <c r="U15" s="39"/>
      <c r="V15" s="39" t="s">
        <v>3</v>
      </c>
      <c r="W15" s="41"/>
      <c r="X15" s="57" t="s">
        <v>3</v>
      </c>
      <c r="Y15" s="58"/>
      <c r="Z15" s="57" t="s">
        <v>3</v>
      </c>
      <c r="AA15" s="57"/>
      <c r="AB15" s="57" t="s">
        <v>3</v>
      </c>
      <c r="AC15" s="59"/>
      <c r="AD15" s="62" t="s">
        <v>3</v>
      </c>
      <c r="AE15" s="63"/>
      <c r="AF15" s="63" t="s">
        <v>3</v>
      </c>
      <c r="AG15" s="64"/>
    </row>
    <row r="16" spans="1:33" s="15" customFormat="1" ht="12" customHeight="1">
      <c r="A16" s="10"/>
      <c r="B16" s="11" t="s">
        <v>60</v>
      </c>
      <c r="C16" s="12" t="s">
        <v>4</v>
      </c>
      <c r="D16" s="13" t="s">
        <v>5</v>
      </c>
      <c r="E16" s="13" t="s">
        <v>5</v>
      </c>
      <c r="F16" s="14" t="s">
        <v>5</v>
      </c>
      <c r="G16" s="14" t="s">
        <v>5</v>
      </c>
      <c r="H16" s="43" t="s">
        <v>247</v>
      </c>
      <c r="I16" s="44" t="s">
        <v>5</v>
      </c>
      <c r="J16" s="43" t="s">
        <v>266</v>
      </c>
      <c r="K16" s="44" t="s">
        <v>5</v>
      </c>
      <c r="L16" s="46" t="s">
        <v>248</v>
      </c>
      <c r="M16" s="45" t="s">
        <v>5</v>
      </c>
      <c r="N16" s="46" t="s">
        <v>249</v>
      </c>
      <c r="O16" s="47" t="s">
        <v>5</v>
      </c>
      <c r="P16" s="48" t="s">
        <v>250</v>
      </c>
      <c r="Q16" s="49" t="s">
        <v>5</v>
      </c>
      <c r="R16" s="50" t="s">
        <v>248</v>
      </c>
      <c r="S16" s="51"/>
      <c r="T16" s="50" t="s">
        <v>249</v>
      </c>
      <c r="U16" s="51" t="s">
        <v>5</v>
      </c>
      <c r="V16" s="50" t="s">
        <v>250</v>
      </c>
      <c r="W16" s="51" t="s">
        <v>5</v>
      </c>
      <c r="X16" s="60" t="s">
        <v>248</v>
      </c>
      <c r="Y16" s="61" t="s">
        <v>5</v>
      </c>
      <c r="Z16" s="60" t="s">
        <v>249</v>
      </c>
      <c r="AA16" s="61" t="s">
        <v>5</v>
      </c>
      <c r="AB16" s="60" t="s">
        <v>250</v>
      </c>
      <c r="AC16" s="61" t="s">
        <v>5</v>
      </c>
      <c r="AD16" s="65" t="s">
        <v>282</v>
      </c>
      <c r="AE16" s="66" t="s">
        <v>5</v>
      </c>
      <c r="AF16" s="65" t="s">
        <v>283</v>
      </c>
      <c r="AG16" s="66" t="s">
        <v>5</v>
      </c>
    </row>
    <row r="17" spans="1:33" ht="13">
      <c r="A17" s="18">
        <v>1</v>
      </c>
      <c r="B17" s="121" t="s">
        <v>235</v>
      </c>
      <c r="C17" s="18" t="s">
        <v>45</v>
      </c>
      <c r="D17" s="18">
        <f t="shared" ref="D17:D36" si="1">SUM(I17+K17+M17+O17+Q17+S17+U17+W17+Y17+AA17+AC17+AE17+AG17)</f>
        <v>224</v>
      </c>
      <c r="E17" s="16">
        <f t="shared" ref="E17:E36" si="2">SUM(F17+G17)</f>
        <v>125</v>
      </c>
      <c r="F17" s="17">
        <v>100</v>
      </c>
      <c r="G17" s="30">
        <v>25</v>
      </c>
      <c r="H17" s="35">
        <v>1</v>
      </c>
      <c r="I17" s="105">
        <v>25</v>
      </c>
      <c r="J17" s="35">
        <v>1</v>
      </c>
      <c r="K17" s="35">
        <v>25</v>
      </c>
      <c r="L17" s="26">
        <v>1</v>
      </c>
      <c r="M17" s="106">
        <v>25</v>
      </c>
      <c r="N17" s="26">
        <v>1</v>
      </c>
      <c r="O17" s="107">
        <v>25</v>
      </c>
      <c r="P17" s="26">
        <v>2</v>
      </c>
      <c r="Q17" s="26">
        <v>13</v>
      </c>
      <c r="R17" s="42">
        <v>2</v>
      </c>
      <c r="S17" s="42">
        <v>15</v>
      </c>
      <c r="T17" s="42">
        <v>1</v>
      </c>
      <c r="U17" s="42">
        <v>19</v>
      </c>
      <c r="V17" s="42">
        <v>1</v>
      </c>
      <c r="W17" s="42">
        <v>11</v>
      </c>
      <c r="X17" s="67">
        <v>1</v>
      </c>
      <c r="Y17" s="108">
        <v>25</v>
      </c>
      <c r="Z17" s="67">
        <v>1</v>
      </c>
      <c r="AA17" s="108">
        <v>25</v>
      </c>
      <c r="AB17" s="67">
        <v>1</v>
      </c>
      <c r="AC17" s="67">
        <v>16</v>
      </c>
      <c r="AD17" s="68"/>
      <c r="AE17" s="68"/>
      <c r="AF17" s="68"/>
      <c r="AG17" s="68"/>
    </row>
    <row r="18" spans="1:33" ht="13">
      <c r="A18" s="18">
        <v>2</v>
      </c>
      <c r="B18" s="122" t="s">
        <v>263</v>
      </c>
      <c r="C18" s="18" t="s">
        <v>28</v>
      </c>
      <c r="D18" s="18">
        <f t="shared" si="1"/>
        <v>159</v>
      </c>
      <c r="E18" s="16">
        <f t="shared" si="2"/>
        <v>91</v>
      </c>
      <c r="F18" s="17">
        <f>SUM(M18+S18+U18+Y18)</f>
        <v>70</v>
      </c>
      <c r="G18" s="30">
        <v>21</v>
      </c>
      <c r="H18" s="35">
        <v>2</v>
      </c>
      <c r="I18" s="105">
        <v>21</v>
      </c>
      <c r="J18" s="35">
        <v>2</v>
      </c>
      <c r="K18" s="35">
        <v>21</v>
      </c>
      <c r="L18" s="26">
        <v>4</v>
      </c>
      <c r="M18" s="106">
        <v>15</v>
      </c>
      <c r="N18" s="26">
        <v>5</v>
      </c>
      <c r="O18" s="27">
        <v>14</v>
      </c>
      <c r="P18" s="26">
        <v>4</v>
      </c>
      <c r="Q18" s="26">
        <v>8</v>
      </c>
      <c r="R18" s="42">
        <v>1</v>
      </c>
      <c r="S18" s="108">
        <v>19</v>
      </c>
      <c r="T18" s="42">
        <v>2</v>
      </c>
      <c r="U18" s="108">
        <v>15</v>
      </c>
      <c r="V18" s="42"/>
      <c r="W18" s="42"/>
      <c r="X18" s="67">
        <v>2</v>
      </c>
      <c r="Y18" s="108">
        <v>21</v>
      </c>
      <c r="Z18" s="67">
        <v>4</v>
      </c>
      <c r="AA18" s="67">
        <v>15</v>
      </c>
      <c r="AB18" s="67">
        <v>3</v>
      </c>
      <c r="AC18" s="67">
        <v>10</v>
      </c>
      <c r="AD18" s="68"/>
      <c r="AE18" s="68"/>
      <c r="AF18" s="68"/>
      <c r="AG18" s="68"/>
    </row>
    <row r="19" spans="1:33" ht="13">
      <c r="A19" s="18">
        <v>3</v>
      </c>
      <c r="B19" s="121" t="s">
        <v>242</v>
      </c>
      <c r="C19" s="18" t="s">
        <v>34</v>
      </c>
      <c r="D19" s="18">
        <f t="shared" si="1"/>
        <v>142</v>
      </c>
      <c r="E19" s="16">
        <f t="shared" si="2"/>
        <v>89</v>
      </c>
      <c r="F19" s="17">
        <f>SUM(O19+Y19+AA19+AC19)</f>
        <v>72</v>
      </c>
      <c r="G19" s="30">
        <v>17</v>
      </c>
      <c r="H19" s="35">
        <v>4</v>
      </c>
      <c r="I19" s="35">
        <v>15</v>
      </c>
      <c r="J19" s="35">
        <v>3</v>
      </c>
      <c r="K19" s="105">
        <v>17</v>
      </c>
      <c r="L19" s="26">
        <v>5</v>
      </c>
      <c r="M19" s="26">
        <v>14</v>
      </c>
      <c r="N19" s="26">
        <v>2</v>
      </c>
      <c r="O19" s="107">
        <v>21</v>
      </c>
      <c r="P19" s="26">
        <v>2</v>
      </c>
      <c r="Q19" s="26">
        <v>13</v>
      </c>
      <c r="R19" s="42"/>
      <c r="S19" s="42"/>
      <c r="T19" s="42"/>
      <c r="U19" s="42"/>
      <c r="V19" s="42">
        <v>1</v>
      </c>
      <c r="W19" s="42">
        <v>11</v>
      </c>
      <c r="X19" s="67">
        <v>5</v>
      </c>
      <c r="Y19" s="108">
        <v>14</v>
      </c>
      <c r="Z19" s="67">
        <v>2</v>
      </c>
      <c r="AA19" s="108">
        <v>21</v>
      </c>
      <c r="AB19" s="67">
        <v>1</v>
      </c>
      <c r="AC19" s="110">
        <v>16</v>
      </c>
      <c r="AD19" s="68"/>
      <c r="AE19" s="68"/>
      <c r="AF19" s="68"/>
      <c r="AG19" s="68"/>
    </row>
    <row r="20" spans="1:33" ht="13">
      <c r="A20" s="18">
        <v>4</v>
      </c>
      <c r="B20" s="121" t="s">
        <v>237</v>
      </c>
      <c r="C20" s="18" t="s">
        <v>11</v>
      </c>
      <c r="D20" s="18">
        <f t="shared" si="1"/>
        <v>160</v>
      </c>
      <c r="E20" s="16">
        <f t="shared" si="2"/>
        <v>87</v>
      </c>
      <c r="F20" s="17">
        <f>SUM(M20+O20+Y20+AA20)</f>
        <v>72</v>
      </c>
      <c r="G20" s="30">
        <v>15</v>
      </c>
      <c r="H20" s="35">
        <v>5</v>
      </c>
      <c r="I20" s="35">
        <v>14</v>
      </c>
      <c r="J20" s="35">
        <v>4</v>
      </c>
      <c r="K20" s="105">
        <v>15</v>
      </c>
      <c r="L20" s="26">
        <v>2</v>
      </c>
      <c r="M20" s="106">
        <v>21</v>
      </c>
      <c r="N20" s="26">
        <v>3</v>
      </c>
      <c r="O20" s="107">
        <v>17</v>
      </c>
      <c r="P20" s="26">
        <v>1</v>
      </c>
      <c r="Q20" s="26">
        <v>16</v>
      </c>
      <c r="R20" s="42">
        <v>3</v>
      </c>
      <c r="S20" s="42">
        <v>11</v>
      </c>
      <c r="T20" s="42">
        <v>3</v>
      </c>
      <c r="U20" s="42">
        <v>11</v>
      </c>
      <c r="V20" s="42">
        <v>2</v>
      </c>
      <c r="W20" s="42">
        <v>8</v>
      </c>
      <c r="X20" s="67">
        <v>3</v>
      </c>
      <c r="Y20" s="108">
        <v>17</v>
      </c>
      <c r="Z20" s="67">
        <v>3</v>
      </c>
      <c r="AA20" s="108">
        <v>17</v>
      </c>
      <c r="AB20" s="67">
        <v>2</v>
      </c>
      <c r="AC20" s="67">
        <v>13</v>
      </c>
      <c r="AD20" s="68"/>
      <c r="AE20" s="68"/>
      <c r="AF20" s="68"/>
      <c r="AG20" s="68"/>
    </row>
    <row r="21" spans="1:33" ht="13">
      <c r="A21" s="18">
        <v>5</v>
      </c>
      <c r="B21" s="121" t="s">
        <v>236</v>
      </c>
      <c r="C21" s="18" t="s">
        <v>11</v>
      </c>
      <c r="D21" s="18">
        <f t="shared" si="1"/>
        <v>146</v>
      </c>
      <c r="E21" s="16">
        <f t="shared" si="2"/>
        <v>80</v>
      </c>
      <c r="F21" s="17">
        <f>SUM(M21+O21+Q21+Y21)</f>
        <v>63</v>
      </c>
      <c r="G21" s="30">
        <v>17</v>
      </c>
      <c r="H21" s="35">
        <v>3</v>
      </c>
      <c r="I21" s="105">
        <v>17</v>
      </c>
      <c r="J21" s="35">
        <v>6</v>
      </c>
      <c r="K21" s="35">
        <v>13</v>
      </c>
      <c r="L21" s="26">
        <v>3</v>
      </c>
      <c r="M21" s="106">
        <v>17</v>
      </c>
      <c r="N21" s="26">
        <v>4</v>
      </c>
      <c r="O21" s="107">
        <v>15</v>
      </c>
      <c r="P21" s="26">
        <v>1</v>
      </c>
      <c r="Q21" s="111">
        <v>16</v>
      </c>
      <c r="R21" s="42">
        <v>4</v>
      </c>
      <c r="S21" s="42">
        <v>9</v>
      </c>
      <c r="T21" s="42">
        <v>4</v>
      </c>
      <c r="U21" s="42">
        <v>9</v>
      </c>
      <c r="V21" s="42">
        <v>2</v>
      </c>
      <c r="W21" s="42">
        <v>8</v>
      </c>
      <c r="X21" s="67">
        <v>4</v>
      </c>
      <c r="Y21" s="110">
        <v>15</v>
      </c>
      <c r="Z21" s="67">
        <v>5</v>
      </c>
      <c r="AA21" s="67">
        <v>14</v>
      </c>
      <c r="AB21" s="67">
        <v>2</v>
      </c>
      <c r="AC21" s="67">
        <v>13</v>
      </c>
      <c r="AD21" s="68"/>
      <c r="AE21" s="68"/>
      <c r="AF21" s="68"/>
      <c r="AG21" s="68"/>
    </row>
    <row r="22" spans="1:33" ht="13">
      <c r="A22" s="18">
        <v>6</v>
      </c>
      <c r="B22" s="122" t="s">
        <v>279</v>
      </c>
      <c r="C22" s="18" t="s">
        <v>28</v>
      </c>
      <c r="D22" s="18">
        <f t="shared" si="1"/>
        <v>91</v>
      </c>
      <c r="E22" s="16">
        <f t="shared" si="2"/>
        <v>61</v>
      </c>
      <c r="F22" s="17">
        <f>SUM(M22+Y22+AA22+AC22)</f>
        <v>47</v>
      </c>
      <c r="G22" s="30">
        <v>14</v>
      </c>
      <c r="H22" s="35">
        <v>6</v>
      </c>
      <c r="I22" s="35">
        <v>13</v>
      </c>
      <c r="J22" s="35">
        <v>5</v>
      </c>
      <c r="K22" s="105">
        <v>14</v>
      </c>
      <c r="L22" s="26">
        <v>8</v>
      </c>
      <c r="M22" s="106">
        <v>11</v>
      </c>
      <c r="N22" s="26">
        <v>10</v>
      </c>
      <c r="O22" s="27">
        <v>9</v>
      </c>
      <c r="P22" s="26">
        <v>4</v>
      </c>
      <c r="Q22" s="26">
        <v>8</v>
      </c>
      <c r="R22" s="42"/>
      <c r="S22" s="42"/>
      <c r="T22" s="42"/>
      <c r="U22" s="42"/>
      <c r="V22" s="42"/>
      <c r="W22" s="42"/>
      <c r="X22" s="67">
        <v>6</v>
      </c>
      <c r="Y22" s="108">
        <v>13</v>
      </c>
      <c r="Z22" s="67">
        <v>6</v>
      </c>
      <c r="AA22" s="108">
        <v>13</v>
      </c>
      <c r="AB22" s="67">
        <v>3</v>
      </c>
      <c r="AC22" s="110">
        <v>10</v>
      </c>
      <c r="AD22" s="68"/>
      <c r="AE22" s="68"/>
      <c r="AF22" s="68"/>
      <c r="AG22" s="68"/>
    </row>
    <row r="23" spans="1:33" ht="13">
      <c r="A23" s="18">
        <v>7</v>
      </c>
      <c r="B23" s="121" t="s">
        <v>238</v>
      </c>
      <c r="C23" s="18" t="s">
        <v>39</v>
      </c>
      <c r="D23" s="18">
        <f t="shared" si="1"/>
        <v>109</v>
      </c>
      <c r="E23" s="16">
        <f t="shared" si="2"/>
        <v>60</v>
      </c>
      <c r="F23" s="17">
        <f>SUM(M23+O23+Y23+AA23)</f>
        <v>48</v>
      </c>
      <c r="G23" s="30">
        <v>12</v>
      </c>
      <c r="H23" s="35">
        <v>7</v>
      </c>
      <c r="I23" s="105">
        <v>12</v>
      </c>
      <c r="J23" s="35">
        <v>7</v>
      </c>
      <c r="K23" s="35">
        <v>12</v>
      </c>
      <c r="L23" s="26">
        <v>7</v>
      </c>
      <c r="M23" s="106">
        <v>12</v>
      </c>
      <c r="N23" s="26">
        <v>6</v>
      </c>
      <c r="O23" s="107">
        <v>13</v>
      </c>
      <c r="P23" s="26">
        <v>3</v>
      </c>
      <c r="Q23" s="26">
        <v>10</v>
      </c>
      <c r="R23" s="42">
        <v>5</v>
      </c>
      <c r="S23" s="42">
        <v>8</v>
      </c>
      <c r="T23" s="42">
        <v>5</v>
      </c>
      <c r="U23" s="42">
        <v>8</v>
      </c>
      <c r="V23" s="42">
        <v>4</v>
      </c>
      <c r="W23" s="42">
        <v>3</v>
      </c>
      <c r="X23" s="67">
        <v>8</v>
      </c>
      <c r="Y23" s="108">
        <v>11</v>
      </c>
      <c r="Z23" s="67">
        <v>7</v>
      </c>
      <c r="AA23" s="108">
        <v>12</v>
      </c>
      <c r="AB23" s="67">
        <v>4</v>
      </c>
      <c r="AC23" s="67">
        <v>8</v>
      </c>
      <c r="AD23" s="68"/>
      <c r="AE23" s="68"/>
      <c r="AF23" s="68"/>
      <c r="AG23" s="68"/>
    </row>
    <row r="24" spans="1:33" ht="13">
      <c r="A24" s="18">
        <v>8</v>
      </c>
      <c r="B24" s="121" t="s">
        <v>264</v>
      </c>
      <c r="C24" s="18" t="s">
        <v>11</v>
      </c>
      <c r="D24" s="18">
        <f t="shared" si="1"/>
        <v>92</v>
      </c>
      <c r="E24" s="16">
        <f t="shared" si="2"/>
        <v>52</v>
      </c>
      <c r="F24" s="17">
        <f>SUM(M24+O24+Y24+AA24)</f>
        <v>41</v>
      </c>
      <c r="G24" s="30">
        <v>11</v>
      </c>
      <c r="H24" s="35">
        <v>8</v>
      </c>
      <c r="I24" s="105">
        <v>11</v>
      </c>
      <c r="J24" s="35">
        <v>8</v>
      </c>
      <c r="K24" s="35">
        <v>11</v>
      </c>
      <c r="L24" s="26">
        <v>9</v>
      </c>
      <c r="M24" s="106">
        <v>10</v>
      </c>
      <c r="N24" s="26">
        <v>11</v>
      </c>
      <c r="O24" s="107">
        <v>8</v>
      </c>
      <c r="P24" s="26">
        <v>5</v>
      </c>
      <c r="Q24" s="26">
        <v>7</v>
      </c>
      <c r="R24" s="42">
        <v>8</v>
      </c>
      <c r="S24" s="42">
        <v>5</v>
      </c>
      <c r="T24" s="42">
        <v>7</v>
      </c>
      <c r="U24" s="42">
        <v>6</v>
      </c>
      <c r="V24" s="42">
        <v>3</v>
      </c>
      <c r="W24" s="42">
        <v>5</v>
      </c>
      <c r="X24" s="67">
        <v>7</v>
      </c>
      <c r="Y24" s="108">
        <v>12</v>
      </c>
      <c r="Z24" s="67">
        <v>8</v>
      </c>
      <c r="AA24" s="108">
        <v>11</v>
      </c>
      <c r="AB24" s="67">
        <v>6</v>
      </c>
      <c r="AC24" s="67">
        <v>6</v>
      </c>
      <c r="AD24" s="68"/>
      <c r="AE24" s="68"/>
      <c r="AF24" s="68"/>
      <c r="AG24" s="68"/>
    </row>
    <row r="25" spans="1:33" ht="13">
      <c r="A25" s="18">
        <v>9</v>
      </c>
      <c r="B25" s="122" t="s">
        <v>280</v>
      </c>
      <c r="C25" s="18" t="s">
        <v>34</v>
      </c>
      <c r="D25" s="18">
        <f t="shared" si="1"/>
        <v>64</v>
      </c>
      <c r="E25" s="16">
        <f t="shared" si="2"/>
        <v>51</v>
      </c>
      <c r="F25" s="17">
        <f>SUM(M25+O25+Y25+AA25)</f>
        <v>41</v>
      </c>
      <c r="G25" s="30">
        <v>10</v>
      </c>
      <c r="H25" s="35">
        <v>9</v>
      </c>
      <c r="I25" s="105">
        <v>10</v>
      </c>
      <c r="J25" s="35">
        <v>9</v>
      </c>
      <c r="K25" s="35">
        <v>10</v>
      </c>
      <c r="L25" s="26">
        <v>6</v>
      </c>
      <c r="M25" s="106">
        <v>13</v>
      </c>
      <c r="N25" s="26">
        <v>7</v>
      </c>
      <c r="O25" s="107">
        <v>12</v>
      </c>
      <c r="P25" s="26">
        <v>11</v>
      </c>
      <c r="Q25" s="26">
        <v>1</v>
      </c>
      <c r="R25" s="42"/>
      <c r="S25" s="42"/>
      <c r="T25" s="42"/>
      <c r="U25" s="42"/>
      <c r="V25" s="42">
        <v>5</v>
      </c>
      <c r="W25" s="42">
        <v>2</v>
      </c>
      <c r="X25" s="67">
        <v>11</v>
      </c>
      <c r="Y25" s="108">
        <v>8</v>
      </c>
      <c r="Z25" s="67">
        <v>11</v>
      </c>
      <c r="AA25" s="108">
        <v>8</v>
      </c>
      <c r="AB25" s="67"/>
      <c r="AC25" s="67"/>
      <c r="AD25" s="68"/>
      <c r="AE25" s="68"/>
      <c r="AF25" s="68"/>
      <c r="AG25" s="68"/>
    </row>
    <row r="26" spans="1:33" ht="13">
      <c r="A26" s="18">
        <v>10</v>
      </c>
      <c r="B26" s="121" t="s">
        <v>244</v>
      </c>
      <c r="C26" s="18" t="s">
        <v>11</v>
      </c>
      <c r="D26" s="18">
        <f t="shared" si="1"/>
        <v>77</v>
      </c>
      <c r="E26" s="16">
        <f t="shared" si="2"/>
        <v>42</v>
      </c>
      <c r="F26" s="17">
        <f>SUM(M26+O26+U26+AA26)</f>
        <v>36</v>
      </c>
      <c r="G26" s="30">
        <v>6</v>
      </c>
      <c r="H26" s="35">
        <v>13</v>
      </c>
      <c r="I26" s="105">
        <v>6</v>
      </c>
      <c r="J26" s="35">
        <v>14</v>
      </c>
      <c r="K26" s="35">
        <v>5</v>
      </c>
      <c r="L26" s="26">
        <v>10</v>
      </c>
      <c r="M26" s="106">
        <v>9</v>
      </c>
      <c r="N26" s="26">
        <v>9</v>
      </c>
      <c r="O26" s="107">
        <v>10</v>
      </c>
      <c r="P26" s="26">
        <v>5</v>
      </c>
      <c r="Q26" s="26">
        <v>7</v>
      </c>
      <c r="R26" s="42">
        <v>7</v>
      </c>
      <c r="S26" s="42">
        <v>6</v>
      </c>
      <c r="T26" s="42">
        <v>6</v>
      </c>
      <c r="U26" s="108">
        <v>7</v>
      </c>
      <c r="V26" s="42">
        <v>3</v>
      </c>
      <c r="W26" s="42">
        <v>5</v>
      </c>
      <c r="X26" s="67">
        <v>13</v>
      </c>
      <c r="Y26" s="67">
        <v>6</v>
      </c>
      <c r="Z26" s="67">
        <v>9</v>
      </c>
      <c r="AA26" s="108">
        <v>10</v>
      </c>
      <c r="AB26" s="67">
        <v>6</v>
      </c>
      <c r="AC26" s="67">
        <v>6</v>
      </c>
      <c r="AD26" s="68"/>
      <c r="AE26" s="68"/>
      <c r="AF26" s="68"/>
      <c r="AG26" s="68"/>
    </row>
    <row r="27" spans="1:33" ht="13">
      <c r="A27" s="18">
        <v>11</v>
      </c>
      <c r="B27" s="31" t="s">
        <v>299</v>
      </c>
      <c r="C27" s="18" t="s">
        <v>41</v>
      </c>
      <c r="D27" s="18">
        <f t="shared" si="1"/>
        <v>60</v>
      </c>
      <c r="E27" s="16">
        <f t="shared" si="2"/>
        <v>41</v>
      </c>
      <c r="F27" s="17">
        <f>SUM(M27+O27+S27+Y27)</f>
        <v>34</v>
      </c>
      <c r="G27" s="30">
        <v>7</v>
      </c>
      <c r="H27" s="35">
        <v>12</v>
      </c>
      <c r="I27" s="105">
        <v>7</v>
      </c>
      <c r="J27" s="35">
        <v>13</v>
      </c>
      <c r="K27" s="35">
        <v>6</v>
      </c>
      <c r="L27" s="26">
        <v>13</v>
      </c>
      <c r="M27" s="106">
        <v>6</v>
      </c>
      <c r="N27" s="26">
        <v>8</v>
      </c>
      <c r="O27" s="107">
        <v>11</v>
      </c>
      <c r="P27" s="26">
        <v>10</v>
      </c>
      <c r="Q27" s="26">
        <v>2</v>
      </c>
      <c r="R27" s="42">
        <v>6</v>
      </c>
      <c r="S27" s="108">
        <v>7</v>
      </c>
      <c r="T27" s="42">
        <v>9</v>
      </c>
      <c r="U27" s="42">
        <v>4</v>
      </c>
      <c r="V27" s="42">
        <v>6</v>
      </c>
      <c r="W27" s="42">
        <v>1</v>
      </c>
      <c r="X27" s="67">
        <v>9</v>
      </c>
      <c r="Y27" s="108">
        <v>10</v>
      </c>
      <c r="Z27" s="67">
        <v>15</v>
      </c>
      <c r="AA27" s="67">
        <v>4</v>
      </c>
      <c r="AB27" s="67">
        <v>10</v>
      </c>
      <c r="AC27" s="67">
        <v>2</v>
      </c>
      <c r="AD27" s="68"/>
      <c r="AE27" s="68"/>
      <c r="AF27" s="68"/>
      <c r="AG27" s="68"/>
    </row>
    <row r="28" spans="1:33" ht="13">
      <c r="A28" s="18">
        <v>12</v>
      </c>
      <c r="B28" s="31" t="s">
        <v>240</v>
      </c>
      <c r="C28" s="18" t="s">
        <v>39</v>
      </c>
      <c r="D28" s="18">
        <f t="shared" si="1"/>
        <v>63</v>
      </c>
      <c r="E28" s="16">
        <f t="shared" si="2"/>
        <v>38</v>
      </c>
      <c r="F28" s="17">
        <f>SUM(M28+O28+Q28+Y28)</f>
        <v>31</v>
      </c>
      <c r="G28" s="30">
        <v>7</v>
      </c>
      <c r="H28" s="35"/>
      <c r="I28" s="35"/>
      <c r="J28" s="35">
        <v>12</v>
      </c>
      <c r="K28" s="105">
        <v>7</v>
      </c>
      <c r="L28" s="26">
        <v>12</v>
      </c>
      <c r="M28" s="106">
        <v>7</v>
      </c>
      <c r="N28" s="26">
        <v>12</v>
      </c>
      <c r="O28" s="107">
        <v>7</v>
      </c>
      <c r="P28" s="26">
        <v>3</v>
      </c>
      <c r="Q28" s="111">
        <v>10</v>
      </c>
      <c r="R28" s="42">
        <v>9</v>
      </c>
      <c r="S28" s="42">
        <v>4</v>
      </c>
      <c r="T28" s="42">
        <v>10</v>
      </c>
      <c r="U28" s="42">
        <v>3</v>
      </c>
      <c r="V28" s="42">
        <v>4</v>
      </c>
      <c r="W28" s="42">
        <v>3</v>
      </c>
      <c r="X28" s="67">
        <v>12</v>
      </c>
      <c r="Y28" s="108">
        <v>7</v>
      </c>
      <c r="Z28" s="67">
        <v>12</v>
      </c>
      <c r="AA28" s="67">
        <v>7</v>
      </c>
      <c r="AB28" s="67">
        <v>4</v>
      </c>
      <c r="AC28" s="67">
        <v>8</v>
      </c>
      <c r="AD28" s="68"/>
      <c r="AE28" s="68"/>
      <c r="AF28" s="68"/>
      <c r="AG28" s="68"/>
    </row>
    <row r="29" spans="1:33" ht="13">
      <c r="A29" s="18">
        <v>13</v>
      </c>
      <c r="B29" s="21" t="s">
        <v>239</v>
      </c>
      <c r="C29" s="18" t="s">
        <v>28</v>
      </c>
      <c r="D29" s="18">
        <f t="shared" si="1"/>
        <v>53</v>
      </c>
      <c r="E29" s="16">
        <f t="shared" si="2"/>
        <v>36</v>
      </c>
      <c r="F29" s="17">
        <f>SUM(M29+Q29+Y29+AA29)</f>
        <v>27</v>
      </c>
      <c r="G29" s="30">
        <v>9</v>
      </c>
      <c r="H29" s="35">
        <v>11</v>
      </c>
      <c r="I29" s="35">
        <v>8</v>
      </c>
      <c r="J29" s="35">
        <v>10</v>
      </c>
      <c r="K29" s="105">
        <v>9</v>
      </c>
      <c r="L29" s="26">
        <v>15</v>
      </c>
      <c r="M29" s="106">
        <v>4</v>
      </c>
      <c r="N29" s="26">
        <v>15</v>
      </c>
      <c r="O29" s="27">
        <v>4</v>
      </c>
      <c r="P29" s="26">
        <v>7</v>
      </c>
      <c r="Q29" s="111">
        <v>5</v>
      </c>
      <c r="R29" s="42"/>
      <c r="S29" s="42"/>
      <c r="T29" s="42"/>
      <c r="U29" s="42"/>
      <c r="V29" s="42"/>
      <c r="W29" s="42"/>
      <c r="X29" s="67">
        <v>10</v>
      </c>
      <c r="Y29" s="108">
        <v>9</v>
      </c>
      <c r="Z29" s="67">
        <v>10</v>
      </c>
      <c r="AA29" s="108">
        <v>9</v>
      </c>
      <c r="AB29" s="67">
        <v>7</v>
      </c>
      <c r="AC29" s="67">
        <v>5</v>
      </c>
      <c r="AD29" s="68"/>
      <c r="AE29" s="68"/>
      <c r="AF29" s="68"/>
      <c r="AG29" s="68"/>
    </row>
    <row r="30" spans="1:33" ht="13">
      <c r="A30" s="18">
        <v>14</v>
      </c>
      <c r="B30" s="31" t="s">
        <v>262</v>
      </c>
      <c r="C30" s="18" t="s">
        <v>16</v>
      </c>
      <c r="D30" s="18">
        <f t="shared" si="1"/>
        <v>50</v>
      </c>
      <c r="E30" s="16">
        <f t="shared" si="2"/>
        <v>31</v>
      </c>
      <c r="F30" s="17">
        <f>SUM(M30+O30+AA30+AC30)</f>
        <v>26</v>
      </c>
      <c r="G30" s="30">
        <v>5</v>
      </c>
      <c r="H30" s="35">
        <v>14</v>
      </c>
      <c r="I30" s="105">
        <v>5</v>
      </c>
      <c r="J30" s="35"/>
      <c r="K30" s="35"/>
      <c r="L30" s="26">
        <v>11</v>
      </c>
      <c r="M30" s="106">
        <v>8</v>
      </c>
      <c r="N30" s="26">
        <v>14</v>
      </c>
      <c r="O30" s="107">
        <v>5</v>
      </c>
      <c r="P30" s="26">
        <v>8</v>
      </c>
      <c r="Q30" s="26">
        <v>4</v>
      </c>
      <c r="R30" s="42">
        <v>10</v>
      </c>
      <c r="S30" s="42">
        <v>3</v>
      </c>
      <c r="T30" s="42">
        <v>8</v>
      </c>
      <c r="U30" s="42">
        <v>5</v>
      </c>
      <c r="V30" s="42">
        <v>5</v>
      </c>
      <c r="W30" s="42">
        <v>2</v>
      </c>
      <c r="X30" s="67">
        <v>14</v>
      </c>
      <c r="Y30" s="67">
        <v>5</v>
      </c>
      <c r="Z30" s="67">
        <v>13</v>
      </c>
      <c r="AA30" s="108">
        <v>6</v>
      </c>
      <c r="AB30" s="67">
        <v>5</v>
      </c>
      <c r="AC30" s="110">
        <v>7</v>
      </c>
      <c r="AD30" s="68"/>
      <c r="AE30" s="68"/>
      <c r="AF30" s="68"/>
      <c r="AG30" s="68"/>
    </row>
    <row r="31" spans="1:33" ht="13">
      <c r="A31" s="18">
        <v>15</v>
      </c>
      <c r="B31" s="31" t="s">
        <v>243</v>
      </c>
      <c r="C31" s="18" t="s">
        <v>28</v>
      </c>
      <c r="D31" s="18">
        <f t="shared" si="1"/>
        <v>47</v>
      </c>
      <c r="E31" s="16">
        <f t="shared" si="2"/>
        <v>30</v>
      </c>
      <c r="F31" s="17">
        <f>SUM(M31+O31+Q31+AA31)</f>
        <v>21</v>
      </c>
      <c r="G31" s="30">
        <v>9</v>
      </c>
      <c r="H31" s="35">
        <v>10</v>
      </c>
      <c r="I31" s="105">
        <v>9</v>
      </c>
      <c r="J31" s="35">
        <v>11</v>
      </c>
      <c r="K31" s="35">
        <v>8</v>
      </c>
      <c r="L31" s="26">
        <v>14</v>
      </c>
      <c r="M31" s="106">
        <v>5</v>
      </c>
      <c r="N31" s="26">
        <v>13</v>
      </c>
      <c r="O31" s="107">
        <v>6</v>
      </c>
      <c r="P31" s="26">
        <v>7</v>
      </c>
      <c r="Q31" s="111">
        <v>5</v>
      </c>
      <c r="R31" s="42"/>
      <c r="S31" s="42"/>
      <c r="T31" s="42"/>
      <c r="U31" s="42"/>
      <c r="V31" s="42"/>
      <c r="W31" s="42"/>
      <c r="X31" s="67">
        <v>15</v>
      </c>
      <c r="Y31" s="67">
        <v>4</v>
      </c>
      <c r="Z31" s="67">
        <v>14</v>
      </c>
      <c r="AA31" s="108">
        <v>5</v>
      </c>
      <c r="AB31" s="67">
        <v>7</v>
      </c>
      <c r="AC31" s="67">
        <v>5</v>
      </c>
      <c r="AD31" s="68"/>
      <c r="AE31" s="68"/>
      <c r="AF31" s="68"/>
      <c r="AG31" s="68"/>
    </row>
    <row r="32" spans="1:33" ht="13">
      <c r="A32" s="18">
        <v>16</v>
      </c>
      <c r="B32" s="21" t="s">
        <v>241</v>
      </c>
      <c r="C32" s="18" t="s">
        <v>41</v>
      </c>
      <c r="D32" s="18">
        <f t="shared" si="1"/>
        <v>28</v>
      </c>
      <c r="E32" s="16">
        <f t="shared" si="2"/>
        <v>15</v>
      </c>
      <c r="F32" s="17">
        <f>SUM(M32+O32+Y32+AA32)</f>
        <v>11</v>
      </c>
      <c r="G32" s="30">
        <v>4</v>
      </c>
      <c r="H32" s="35">
        <v>15</v>
      </c>
      <c r="I32" s="105">
        <v>4</v>
      </c>
      <c r="J32" s="35">
        <v>15</v>
      </c>
      <c r="K32" s="35">
        <v>4</v>
      </c>
      <c r="L32" s="26">
        <v>17</v>
      </c>
      <c r="M32" s="106">
        <v>2</v>
      </c>
      <c r="N32" s="26">
        <v>16</v>
      </c>
      <c r="O32" s="107">
        <v>3</v>
      </c>
      <c r="P32" s="26">
        <v>10</v>
      </c>
      <c r="Q32" s="26">
        <v>2</v>
      </c>
      <c r="R32" s="42">
        <v>11</v>
      </c>
      <c r="S32" s="42">
        <v>2</v>
      </c>
      <c r="T32" s="42">
        <v>11</v>
      </c>
      <c r="U32" s="42">
        <v>2</v>
      </c>
      <c r="V32" s="42">
        <v>6</v>
      </c>
      <c r="W32" s="42">
        <v>1</v>
      </c>
      <c r="X32" s="67">
        <v>16</v>
      </c>
      <c r="Y32" s="108">
        <v>3</v>
      </c>
      <c r="Z32" s="67">
        <v>16</v>
      </c>
      <c r="AA32" s="108">
        <v>3</v>
      </c>
      <c r="AB32" s="67">
        <v>10</v>
      </c>
      <c r="AC32" s="67">
        <v>2</v>
      </c>
      <c r="AD32" s="68"/>
      <c r="AE32" s="68"/>
      <c r="AF32" s="68"/>
      <c r="AG32" s="68"/>
    </row>
    <row r="33" spans="1:33" ht="13">
      <c r="A33" s="18">
        <v>17</v>
      </c>
      <c r="B33" s="31" t="s">
        <v>406</v>
      </c>
      <c r="C33" s="18" t="s">
        <v>19</v>
      </c>
      <c r="D33" s="18">
        <f t="shared" si="1"/>
        <v>17</v>
      </c>
      <c r="E33" s="16">
        <f t="shared" si="2"/>
        <v>12</v>
      </c>
      <c r="F33" s="17">
        <v>9</v>
      </c>
      <c r="G33" s="30">
        <v>3</v>
      </c>
      <c r="H33" s="35">
        <v>16</v>
      </c>
      <c r="I33" s="105">
        <v>3</v>
      </c>
      <c r="J33" s="35">
        <v>16</v>
      </c>
      <c r="K33" s="35">
        <v>3</v>
      </c>
      <c r="L33" s="26">
        <v>16</v>
      </c>
      <c r="M33" s="106">
        <v>3</v>
      </c>
      <c r="N33" s="26">
        <v>17</v>
      </c>
      <c r="O33" s="107">
        <v>2</v>
      </c>
      <c r="P33" s="26"/>
      <c r="Q33" s="26"/>
      <c r="R33" s="42">
        <v>12</v>
      </c>
      <c r="S33" s="42">
        <v>1</v>
      </c>
      <c r="T33" s="42">
        <v>12</v>
      </c>
      <c r="U33" s="42">
        <v>1</v>
      </c>
      <c r="V33" s="42"/>
      <c r="W33" s="42"/>
      <c r="X33" s="67">
        <v>17</v>
      </c>
      <c r="Y33" s="108">
        <v>2</v>
      </c>
      <c r="Z33" s="67">
        <v>17</v>
      </c>
      <c r="AA33" s="108">
        <v>2</v>
      </c>
      <c r="AB33" s="67"/>
      <c r="AC33" s="67"/>
      <c r="AD33" s="68"/>
      <c r="AE33" s="68"/>
      <c r="AF33" s="68"/>
      <c r="AG33" s="68"/>
    </row>
    <row r="34" spans="1:33" ht="13">
      <c r="A34" s="18">
        <v>18</v>
      </c>
      <c r="B34" s="31" t="s">
        <v>300</v>
      </c>
      <c r="C34" s="18" t="s">
        <v>34</v>
      </c>
      <c r="D34" s="18">
        <f t="shared" si="1"/>
        <v>6</v>
      </c>
      <c r="E34" s="16">
        <f t="shared" si="2"/>
        <v>3</v>
      </c>
      <c r="F34" s="17">
        <v>3</v>
      </c>
      <c r="G34" s="30">
        <v>0</v>
      </c>
      <c r="H34" s="35">
        <v>18</v>
      </c>
      <c r="I34" s="35">
        <v>1</v>
      </c>
      <c r="J34" s="35">
        <v>17</v>
      </c>
      <c r="K34" s="105">
        <v>2</v>
      </c>
      <c r="L34" s="26">
        <v>18</v>
      </c>
      <c r="M34" s="106">
        <v>1</v>
      </c>
      <c r="N34" s="26">
        <v>18</v>
      </c>
      <c r="O34" s="107">
        <v>1</v>
      </c>
      <c r="P34" s="26">
        <v>11</v>
      </c>
      <c r="Q34" s="111">
        <v>1</v>
      </c>
      <c r="R34" s="42"/>
      <c r="S34" s="42"/>
      <c r="T34" s="42"/>
      <c r="U34" s="42"/>
      <c r="V34" s="42"/>
      <c r="W34" s="42"/>
      <c r="X34" s="67"/>
      <c r="Y34" s="67"/>
      <c r="Z34" s="67"/>
      <c r="AA34" s="67"/>
      <c r="AB34" s="67"/>
      <c r="AC34" s="67"/>
      <c r="AD34" s="68"/>
      <c r="AE34" s="68"/>
      <c r="AF34" s="68"/>
      <c r="AG34" s="68"/>
    </row>
    <row r="35" spans="1:33" ht="13">
      <c r="A35" s="18">
        <v>19</v>
      </c>
      <c r="B35" s="31" t="s">
        <v>441</v>
      </c>
      <c r="C35" s="18" t="s">
        <v>33</v>
      </c>
      <c r="D35" s="18">
        <f t="shared" si="1"/>
        <v>2</v>
      </c>
      <c r="E35" s="16">
        <f t="shared" si="2"/>
        <v>2</v>
      </c>
      <c r="F35" s="17">
        <v>2</v>
      </c>
      <c r="G35" s="30">
        <v>0</v>
      </c>
      <c r="H35" s="35"/>
      <c r="I35" s="35"/>
      <c r="J35" s="35"/>
      <c r="K35" s="35"/>
      <c r="L35" s="26"/>
      <c r="M35" s="26"/>
      <c r="N35" s="26"/>
      <c r="O35" s="27"/>
      <c r="P35" s="26"/>
      <c r="Q35" s="26"/>
      <c r="R35" s="42"/>
      <c r="S35" s="42"/>
      <c r="T35" s="42"/>
      <c r="U35" s="42"/>
      <c r="V35" s="42"/>
      <c r="W35" s="42"/>
      <c r="X35" s="67">
        <v>18</v>
      </c>
      <c r="Y35" s="108">
        <v>1</v>
      </c>
      <c r="Z35" s="67">
        <v>18</v>
      </c>
      <c r="AA35" s="108">
        <v>1</v>
      </c>
      <c r="AB35" s="67"/>
      <c r="AC35" s="67"/>
      <c r="AD35" s="68"/>
      <c r="AE35" s="68"/>
      <c r="AF35" s="68"/>
      <c r="AG35" s="68"/>
    </row>
    <row r="36" spans="1:33" ht="13">
      <c r="A36" s="18">
        <v>20</v>
      </c>
      <c r="B36" s="31" t="s">
        <v>265</v>
      </c>
      <c r="C36" s="18" t="s">
        <v>11</v>
      </c>
      <c r="D36" s="18">
        <f t="shared" si="1"/>
        <v>3</v>
      </c>
      <c r="E36" s="16">
        <f t="shared" si="2"/>
        <v>2</v>
      </c>
      <c r="F36" s="17">
        <v>0</v>
      </c>
      <c r="G36" s="30">
        <v>2</v>
      </c>
      <c r="H36" s="35">
        <v>17</v>
      </c>
      <c r="I36" s="105">
        <v>2</v>
      </c>
      <c r="J36" s="35">
        <v>18</v>
      </c>
      <c r="K36" s="35">
        <v>1</v>
      </c>
      <c r="L36" s="26"/>
      <c r="M36" s="26"/>
      <c r="N36" s="26"/>
      <c r="O36" s="27"/>
      <c r="P36" s="26"/>
      <c r="Q36" s="26"/>
      <c r="R36" s="42"/>
      <c r="S36" s="42"/>
      <c r="T36" s="42"/>
      <c r="U36" s="42"/>
      <c r="V36" s="42"/>
      <c r="W36" s="42"/>
      <c r="X36" s="67"/>
      <c r="Y36" s="67"/>
      <c r="Z36" s="67"/>
      <c r="AA36" s="67"/>
      <c r="AB36" s="67"/>
      <c r="AC36" s="67"/>
      <c r="AD36" s="68"/>
      <c r="AE36" s="68"/>
      <c r="AF36" s="68"/>
      <c r="AG36" s="68"/>
    </row>
  </sheetData>
  <sheetProtection selectLockedCells="1" selectUnlockedCells="1"/>
  <sortState ref="A17:AG36">
    <sortCondition descending="1" ref="E17:E36"/>
  </sortState>
  <mergeCells count="12">
    <mergeCell ref="E14:G14"/>
    <mergeCell ref="E2:G2"/>
    <mergeCell ref="L2:Q2"/>
    <mergeCell ref="X2:AC2"/>
    <mergeCell ref="AD2:AG2"/>
    <mergeCell ref="H2:K2"/>
    <mergeCell ref="R2:W2"/>
    <mergeCell ref="L14:Q14"/>
    <mergeCell ref="R14:W14"/>
    <mergeCell ref="X14:AC14"/>
    <mergeCell ref="AD14:AG14"/>
    <mergeCell ref="H14:K14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4" tint="-0.249977111117893"/>
  </sheetPr>
  <dimension ref="A1:AX31"/>
  <sheetViews>
    <sheetView topLeftCell="A4" zoomScaleNormal="100" workbookViewId="0">
      <pane xSplit="3" topLeftCell="D1" activePane="topRight" state="frozen"/>
      <selection activeCell="A13" sqref="A13"/>
      <selection pane="topRight" activeCell="C2" sqref="C2:G4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7" width="4.6328125" style="1" customWidth="1"/>
    <col min="8" max="8" width="7.6328125" customWidth="1"/>
    <col min="9" max="9" width="3.6328125" customWidth="1"/>
    <col min="10" max="10" width="8.1796875" customWidth="1"/>
    <col min="11" max="11" width="3.6328125" customWidth="1"/>
    <col min="12" max="12" width="7.6328125" customWidth="1"/>
    <col min="13" max="13" width="3.6328125" customWidth="1"/>
    <col min="14" max="14" width="7.6328125" customWidth="1"/>
    <col min="15" max="15" width="3.6328125" customWidth="1"/>
    <col min="16" max="16" width="7.6328125" customWidth="1"/>
    <col min="17" max="17" width="3.6328125" customWidth="1"/>
    <col min="18" max="18" width="7.6328125" customWidth="1"/>
    <col min="19" max="19" width="3.6328125" customWidth="1"/>
    <col min="20" max="20" width="8.08984375" style="1" customWidth="1"/>
    <col min="21" max="21" width="3.6328125" style="2" customWidth="1"/>
    <col min="22" max="22" width="7.36328125" style="2" customWidth="1"/>
    <col min="23" max="23" width="3.6328125" style="2" customWidth="1"/>
    <col min="24" max="24" width="7.6328125" style="1" customWidth="1"/>
    <col min="25" max="25" width="3.6328125" style="1" customWidth="1"/>
    <col min="26" max="26" width="7.6328125" style="1" customWidth="1"/>
    <col min="27" max="27" width="3.6328125" style="1" customWidth="1"/>
    <col min="28" max="28" width="8.08984375" style="1" customWidth="1"/>
    <col min="29" max="29" width="3.6328125" style="2" customWidth="1"/>
    <col min="30" max="30" width="7.6328125" style="1" customWidth="1"/>
    <col min="31" max="31" width="3.6328125" style="1" customWidth="1"/>
    <col min="32" max="32" width="7.6328125" style="1" customWidth="1"/>
    <col min="33" max="33" width="3.6328125" style="1" customWidth="1"/>
    <col min="34" max="34" width="9" style="1" customWidth="1"/>
    <col min="35" max="35" width="3.6328125" style="1" customWidth="1"/>
    <col min="36" max="36" width="7.6328125" style="1" customWidth="1"/>
    <col min="37" max="37" width="3.6328125" style="1" customWidth="1"/>
    <col min="38" max="38" width="9.1796875" style="1"/>
    <col min="39" max="39" width="3.81640625" style="1" customWidth="1"/>
    <col min="40" max="40" width="9.1796875" style="1"/>
    <col min="41" max="41" width="4.1796875" style="1" customWidth="1"/>
    <col min="42" max="16384" width="9.1796875" style="1"/>
  </cols>
  <sheetData>
    <row r="1" spans="1:41" ht="13" thickBot="1"/>
    <row r="2" spans="1:41" s="5" customFormat="1" ht="13.5" thickBot="1">
      <c r="A2" s="3"/>
      <c r="B2" s="22" t="s">
        <v>305</v>
      </c>
      <c r="C2" s="4"/>
      <c r="D2" s="129" t="s">
        <v>423</v>
      </c>
      <c r="E2" s="163" t="s">
        <v>442</v>
      </c>
      <c r="F2" s="164"/>
      <c r="G2" s="165"/>
      <c r="H2" s="166" t="s">
        <v>180</v>
      </c>
      <c r="I2" s="167"/>
      <c r="J2" s="167"/>
      <c r="K2" s="52"/>
      <c r="L2" s="174" t="s">
        <v>182</v>
      </c>
      <c r="M2" s="175"/>
      <c r="N2" s="175"/>
      <c r="O2" s="175"/>
      <c r="P2" s="175"/>
      <c r="Q2" s="175"/>
      <c r="R2" s="175"/>
      <c r="S2" s="176"/>
      <c r="T2" s="169" t="s">
        <v>181</v>
      </c>
      <c r="U2" s="169"/>
      <c r="V2" s="169"/>
      <c r="W2" s="169"/>
      <c r="X2" s="169"/>
      <c r="Y2" s="169"/>
      <c r="Z2" s="169"/>
      <c r="AA2" s="169"/>
      <c r="AB2" s="169" t="s">
        <v>90</v>
      </c>
      <c r="AC2" s="169"/>
      <c r="AD2" s="169"/>
      <c r="AE2" s="169"/>
      <c r="AF2" s="169"/>
      <c r="AG2" s="169"/>
      <c r="AH2" s="169"/>
      <c r="AI2" s="169"/>
      <c r="AJ2" s="169"/>
      <c r="AK2" s="169"/>
      <c r="AL2" s="170" t="s">
        <v>143</v>
      </c>
      <c r="AM2" s="171"/>
      <c r="AN2" s="171"/>
      <c r="AO2" s="172"/>
    </row>
    <row r="3" spans="1:41" ht="13">
      <c r="A3" s="6"/>
      <c r="B3" s="102" t="s">
        <v>416</v>
      </c>
      <c r="C3" s="7"/>
      <c r="D3" s="8" t="s">
        <v>0</v>
      </c>
      <c r="E3" s="8" t="s">
        <v>0</v>
      </c>
      <c r="F3" s="9" t="s">
        <v>1</v>
      </c>
      <c r="G3" s="9" t="s">
        <v>2</v>
      </c>
      <c r="H3" s="32" t="s">
        <v>3</v>
      </c>
      <c r="I3" s="33"/>
      <c r="J3" s="34" t="s">
        <v>3</v>
      </c>
      <c r="K3" s="33"/>
      <c r="L3" s="36" t="s">
        <v>3</v>
      </c>
      <c r="M3" s="37"/>
      <c r="N3" s="37" t="s">
        <v>3</v>
      </c>
      <c r="O3" s="37"/>
      <c r="P3" s="38" t="s">
        <v>3</v>
      </c>
      <c r="Q3" s="38"/>
      <c r="R3" s="38" t="s">
        <v>3</v>
      </c>
      <c r="S3" s="38"/>
      <c r="T3" s="39" t="s">
        <v>3</v>
      </c>
      <c r="U3" s="40"/>
      <c r="V3" s="39" t="s">
        <v>3</v>
      </c>
      <c r="W3" s="40"/>
      <c r="X3" s="39" t="s">
        <v>3</v>
      </c>
      <c r="Y3" s="39"/>
      <c r="Z3" s="39" t="s">
        <v>3</v>
      </c>
      <c r="AA3" s="41"/>
      <c r="AB3" s="57" t="s">
        <v>3</v>
      </c>
      <c r="AC3" s="58"/>
      <c r="AD3" s="57" t="s">
        <v>3</v>
      </c>
      <c r="AE3" s="58"/>
      <c r="AF3" s="57" t="s">
        <v>3</v>
      </c>
      <c r="AG3" s="58"/>
      <c r="AH3" s="57" t="s">
        <v>3</v>
      </c>
      <c r="AI3" s="57"/>
      <c r="AJ3" s="57" t="s">
        <v>3</v>
      </c>
      <c r="AK3" s="59"/>
      <c r="AL3" s="62" t="s">
        <v>3</v>
      </c>
      <c r="AM3" s="63"/>
      <c r="AN3" s="63" t="s">
        <v>3</v>
      </c>
      <c r="AO3" s="64"/>
    </row>
    <row r="4" spans="1:41" s="15" customFormat="1" ht="13.75" customHeight="1">
      <c r="A4" s="10"/>
      <c r="B4" s="11" t="s">
        <v>60</v>
      </c>
      <c r="C4" s="12" t="s">
        <v>4</v>
      </c>
      <c r="D4" s="13" t="s">
        <v>5</v>
      </c>
      <c r="E4" s="13" t="s">
        <v>5</v>
      </c>
      <c r="F4" s="14" t="s">
        <v>5</v>
      </c>
      <c r="G4" s="14" t="s">
        <v>5</v>
      </c>
      <c r="H4" s="43" t="s">
        <v>247</v>
      </c>
      <c r="I4" s="44" t="s">
        <v>5</v>
      </c>
      <c r="J4" s="43" t="s">
        <v>266</v>
      </c>
      <c r="K4" s="44" t="s">
        <v>5</v>
      </c>
      <c r="L4" s="46" t="s">
        <v>248</v>
      </c>
      <c r="M4" s="45" t="s">
        <v>5</v>
      </c>
      <c r="N4" s="46" t="s">
        <v>249</v>
      </c>
      <c r="O4" s="47" t="s">
        <v>5</v>
      </c>
      <c r="P4" s="48" t="s">
        <v>250</v>
      </c>
      <c r="Q4" s="49" t="s">
        <v>5</v>
      </c>
      <c r="R4" s="48" t="s">
        <v>398</v>
      </c>
      <c r="S4" s="49" t="s">
        <v>5</v>
      </c>
      <c r="T4" s="50" t="s">
        <v>248</v>
      </c>
      <c r="U4" s="51" t="s">
        <v>5</v>
      </c>
      <c r="V4" s="50" t="s">
        <v>249</v>
      </c>
      <c r="W4" s="51"/>
      <c r="X4" s="50" t="s">
        <v>250</v>
      </c>
      <c r="Y4" s="51" t="s">
        <v>5</v>
      </c>
      <c r="Z4" s="50" t="s">
        <v>278</v>
      </c>
      <c r="AA4" s="51" t="s">
        <v>5</v>
      </c>
      <c r="AB4" s="60" t="s">
        <v>277</v>
      </c>
      <c r="AC4" s="61" t="s">
        <v>5</v>
      </c>
      <c r="AD4" s="60" t="s">
        <v>248</v>
      </c>
      <c r="AE4" s="61" t="s">
        <v>5</v>
      </c>
      <c r="AF4" s="60" t="s">
        <v>249</v>
      </c>
      <c r="AG4" s="61" t="s">
        <v>5</v>
      </c>
      <c r="AH4" s="60" t="s">
        <v>250</v>
      </c>
      <c r="AI4" s="61" t="s">
        <v>5</v>
      </c>
      <c r="AJ4" s="60" t="s">
        <v>278</v>
      </c>
      <c r="AK4" s="61" t="s">
        <v>5</v>
      </c>
      <c r="AL4" s="65" t="s">
        <v>282</v>
      </c>
      <c r="AM4" s="66" t="s">
        <v>5</v>
      </c>
      <c r="AN4" s="65" t="s">
        <v>283</v>
      </c>
      <c r="AO4" s="66" t="s">
        <v>5</v>
      </c>
    </row>
    <row r="5" spans="1:41" ht="13">
      <c r="A5" s="18">
        <v>1</v>
      </c>
      <c r="B5" s="121" t="s">
        <v>169</v>
      </c>
      <c r="C5" s="56" t="s">
        <v>16</v>
      </c>
      <c r="D5" s="24">
        <f t="shared" ref="D5:D14" si="0">SUM(I5+K5+M5+O5+Q5+S5+U5+W5+Y5+AA5+AC5+AE5+AG5+AI5+AK5+AM5+AO5)</f>
        <v>156</v>
      </c>
      <c r="E5" s="19">
        <f t="shared" ref="E5:E14" si="1">SUM(F5+G5)</f>
        <v>64</v>
      </c>
      <c r="F5" s="17">
        <f>SUM(O5+AC5+AG5+AI5)</f>
        <v>50</v>
      </c>
      <c r="G5" s="30">
        <v>14</v>
      </c>
      <c r="H5" s="35">
        <v>8</v>
      </c>
      <c r="I5" s="35">
        <v>11</v>
      </c>
      <c r="J5" s="35">
        <v>5</v>
      </c>
      <c r="K5" s="105">
        <v>14</v>
      </c>
      <c r="L5" s="26">
        <v>8</v>
      </c>
      <c r="M5" s="26">
        <v>11</v>
      </c>
      <c r="N5" s="26">
        <v>7</v>
      </c>
      <c r="O5" s="107">
        <v>12</v>
      </c>
      <c r="P5" s="28">
        <v>2</v>
      </c>
      <c r="Q5" s="28">
        <v>9</v>
      </c>
      <c r="R5" s="28">
        <v>3</v>
      </c>
      <c r="S5" s="28">
        <v>6</v>
      </c>
      <c r="T5" s="42">
        <v>9</v>
      </c>
      <c r="U5" s="42">
        <v>10</v>
      </c>
      <c r="V5" s="42">
        <v>8</v>
      </c>
      <c r="W5" s="42">
        <v>11</v>
      </c>
      <c r="X5" s="42">
        <v>2</v>
      </c>
      <c r="Y5" s="42">
        <v>10</v>
      </c>
      <c r="Z5" s="42"/>
      <c r="AA5" s="42"/>
      <c r="AB5" s="67">
        <v>7</v>
      </c>
      <c r="AC5" s="108">
        <v>12</v>
      </c>
      <c r="AD5" s="67">
        <v>8</v>
      </c>
      <c r="AE5" s="67">
        <v>11</v>
      </c>
      <c r="AF5" s="67">
        <v>6</v>
      </c>
      <c r="AG5" s="108">
        <v>13</v>
      </c>
      <c r="AH5" s="67">
        <v>1</v>
      </c>
      <c r="AI5" s="110">
        <v>13</v>
      </c>
      <c r="AJ5" s="67">
        <v>1</v>
      </c>
      <c r="AK5" s="67">
        <v>13</v>
      </c>
      <c r="AL5" s="68"/>
      <c r="AM5" s="68"/>
      <c r="AN5" s="68"/>
      <c r="AO5" s="68"/>
    </row>
    <row r="6" spans="1:41" ht="13">
      <c r="A6" s="18">
        <v>2</v>
      </c>
      <c r="B6" s="121" t="s">
        <v>163</v>
      </c>
      <c r="C6" s="56" t="s">
        <v>41</v>
      </c>
      <c r="D6" s="24">
        <f t="shared" si="0"/>
        <v>139</v>
      </c>
      <c r="E6" s="19">
        <f t="shared" si="1"/>
        <v>53</v>
      </c>
      <c r="F6" s="17">
        <f>SUM(M6++O6+Y6+AE6)</f>
        <v>41</v>
      </c>
      <c r="G6" s="30">
        <v>12</v>
      </c>
      <c r="H6" s="35">
        <v>7</v>
      </c>
      <c r="I6" s="105">
        <v>12</v>
      </c>
      <c r="J6" s="35">
        <v>11</v>
      </c>
      <c r="K6" s="35">
        <v>8</v>
      </c>
      <c r="L6" s="26">
        <v>9</v>
      </c>
      <c r="M6" s="106">
        <v>10</v>
      </c>
      <c r="N6" s="26">
        <v>10</v>
      </c>
      <c r="O6" s="107">
        <v>9</v>
      </c>
      <c r="P6" s="28">
        <v>1</v>
      </c>
      <c r="Q6" s="28">
        <v>12</v>
      </c>
      <c r="R6" s="28">
        <v>1</v>
      </c>
      <c r="S6" s="28">
        <v>12</v>
      </c>
      <c r="T6" s="42">
        <v>11</v>
      </c>
      <c r="U6" s="42">
        <v>8</v>
      </c>
      <c r="V6" s="42">
        <v>12</v>
      </c>
      <c r="W6" s="42">
        <v>7</v>
      </c>
      <c r="X6" s="42">
        <v>1</v>
      </c>
      <c r="Y6" s="110">
        <v>13</v>
      </c>
      <c r="Z6" s="42">
        <v>1</v>
      </c>
      <c r="AA6" s="42">
        <v>12</v>
      </c>
      <c r="AB6" s="67">
        <v>11</v>
      </c>
      <c r="AC6" s="67">
        <v>8</v>
      </c>
      <c r="AD6" s="67">
        <v>10</v>
      </c>
      <c r="AE6" s="108">
        <v>9</v>
      </c>
      <c r="AF6" s="67">
        <v>10</v>
      </c>
      <c r="AG6" s="67">
        <v>9</v>
      </c>
      <c r="AH6" s="67">
        <v>4</v>
      </c>
      <c r="AI6" s="67">
        <v>5</v>
      </c>
      <c r="AJ6" s="67">
        <v>4</v>
      </c>
      <c r="AK6" s="67">
        <v>5</v>
      </c>
      <c r="AL6" s="68"/>
      <c r="AM6" s="68"/>
      <c r="AN6" s="68"/>
      <c r="AO6" s="68"/>
    </row>
    <row r="7" spans="1:41" ht="13">
      <c r="A7" s="18">
        <v>3</v>
      </c>
      <c r="B7" s="121" t="s">
        <v>162</v>
      </c>
      <c r="C7" s="56" t="s">
        <v>11</v>
      </c>
      <c r="D7" s="24">
        <f t="shared" si="0"/>
        <v>97</v>
      </c>
      <c r="E7" s="19">
        <f t="shared" si="1"/>
        <v>49</v>
      </c>
      <c r="F7" s="17">
        <f>SUM(M7+O7+W7+AG7)</f>
        <v>38</v>
      </c>
      <c r="G7" s="30">
        <v>11</v>
      </c>
      <c r="H7" s="35">
        <v>10</v>
      </c>
      <c r="I7" s="35">
        <v>9</v>
      </c>
      <c r="J7" s="35">
        <v>8</v>
      </c>
      <c r="K7" s="105">
        <v>11</v>
      </c>
      <c r="L7" s="26">
        <v>11</v>
      </c>
      <c r="M7" s="106">
        <v>8</v>
      </c>
      <c r="N7" s="26">
        <v>9</v>
      </c>
      <c r="O7" s="107">
        <v>10</v>
      </c>
      <c r="P7" s="28">
        <v>4</v>
      </c>
      <c r="Q7" s="28">
        <v>4</v>
      </c>
      <c r="R7" s="28">
        <v>5</v>
      </c>
      <c r="S7" s="28">
        <v>3</v>
      </c>
      <c r="T7" s="42">
        <v>13</v>
      </c>
      <c r="U7" s="42">
        <v>6</v>
      </c>
      <c r="V7" s="42">
        <v>9</v>
      </c>
      <c r="W7" s="108">
        <v>10</v>
      </c>
      <c r="X7" s="42">
        <v>4</v>
      </c>
      <c r="Y7" s="42">
        <v>5</v>
      </c>
      <c r="Z7" s="42">
        <v>4</v>
      </c>
      <c r="AA7" s="42">
        <v>4</v>
      </c>
      <c r="AB7" s="67"/>
      <c r="AC7" s="67"/>
      <c r="AD7" s="67">
        <v>13</v>
      </c>
      <c r="AE7" s="67">
        <v>6</v>
      </c>
      <c r="AF7" s="67">
        <v>9</v>
      </c>
      <c r="AG7" s="108">
        <v>10</v>
      </c>
      <c r="AH7" s="67">
        <v>5</v>
      </c>
      <c r="AI7" s="67">
        <v>4</v>
      </c>
      <c r="AJ7" s="67">
        <v>3</v>
      </c>
      <c r="AK7" s="67">
        <v>7</v>
      </c>
      <c r="AL7" s="68"/>
      <c r="AM7" s="68"/>
      <c r="AN7" s="68"/>
      <c r="AO7" s="68"/>
    </row>
    <row r="8" spans="1:41" ht="13">
      <c r="A8" s="18">
        <v>4</v>
      </c>
      <c r="B8" s="121" t="s">
        <v>149</v>
      </c>
      <c r="C8" s="56" t="s">
        <v>28</v>
      </c>
      <c r="D8" s="24">
        <f t="shared" si="0"/>
        <v>65</v>
      </c>
      <c r="E8" s="19">
        <f t="shared" si="1"/>
        <v>38</v>
      </c>
      <c r="F8" s="17">
        <f>SUM(M8+O8+W8+AC8)</f>
        <v>31</v>
      </c>
      <c r="G8" s="30">
        <v>7</v>
      </c>
      <c r="H8" s="35">
        <v>13</v>
      </c>
      <c r="I8" s="35">
        <v>6</v>
      </c>
      <c r="J8" s="35">
        <v>12</v>
      </c>
      <c r="K8" s="105">
        <v>7</v>
      </c>
      <c r="L8" s="26">
        <v>12</v>
      </c>
      <c r="M8" s="106">
        <v>7</v>
      </c>
      <c r="N8" s="26">
        <v>12</v>
      </c>
      <c r="O8" s="107">
        <v>7</v>
      </c>
      <c r="P8" s="28"/>
      <c r="Q8" s="28"/>
      <c r="R8" s="28"/>
      <c r="S8" s="28"/>
      <c r="T8" s="42">
        <v>14</v>
      </c>
      <c r="U8" s="42">
        <v>5</v>
      </c>
      <c r="V8" s="42">
        <v>11</v>
      </c>
      <c r="W8" s="108">
        <v>8</v>
      </c>
      <c r="X8" s="42">
        <v>6</v>
      </c>
      <c r="Y8" s="42">
        <v>3</v>
      </c>
      <c r="Z8" s="42"/>
      <c r="AA8" s="42"/>
      <c r="AB8" s="67">
        <v>10</v>
      </c>
      <c r="AC8" s="108">
        <v>9</v>
      </c>
      <c r="AD8" s="67">
        <v>12</v>
      </c>
      <c r="AE8" s="67">
        <v>7</v>
      </c>
      <c r="AF8" s="67">
        <v>13</v>
      </c>
      <c r="AG8" s="67">
        <v>6</v>
      </c>
      <c r="AH8" s="67"/>
      <c r="AI8" s="67"/>
      <c r="AJ8" s="67"/>
      <c r="AK8" s="67"/>
      <c r="AL8" s="68"/>
      <c r="AM8" s="68"/>
      <c r="AN8" s="68"/>
      <c r="AO8" s="68"/>
    </row>
    <row r="9" spans="1:41" ht="13">
      <c r="A9" s="18">
        <v>5</v>
      </c>
      <c r="B9" s="121" t="s">
        <v>164</v>
      </c>
      <c r="C9" s="56" t="s">
        <v>31</v>
      </c>
      <c r="D9" s="24">
        <f t="shared" si="0"/>
        <v>43</v>
      </c>
      <c r="E9" s="19">
        <f t="shared" si="1"/>
        <v>21</v>
      </c>
      <c r="F9" s="17">
        <f>SUM(M9+O9+W9+AG9)</f>
        <v>20</v>
      </c>
      <c r="G9" s="30">
        <v>1</v>
      </c>
      <c r="H9" s="35">
        <v>18</v>
      </c>
      <c r="I9" s="105">
        <v>1</v>
      </c>
      <c r="J9" s="35"/>
      <c r="K9" s="35"/>
      <c r="L9" s="26">
        <v>15</v>
      </c>
      <c r="M9" s="106">
        <v>4</v>
      </c>
      <c r="N9" s="26">
        <v>13</v>
      </c>
      <c r="O9" s="107">
        <v>6</v>
      </c>
      <c r="P9" s="28">
        <v>7</v>
      </c>
      <c r="Q9" s="28">
        <v>1</v>
      </c>
      <c r="R9" s="28">
        <v>7</v>
      </c>
      <c r="S9" s="28">
        <v>1</v>
      </c>
      <c r="T9" s="42">
        <v>15</v>
      </c>
      <c r="U9" s="42">
        <v>4</v>
      </c>
      <c r="V9" s="42">
        <v>14</v>
      </c>
      <c r="W9" s="108">
        <v>5</v>
      </c>
      <c r="X9" s="42">
        <v>7</v>
      </c>
      <c r="Y9" s="42">
        <v>2</v>
      </c>
      <c r="Z9" s="42">
        <v>6</v>
      </c>
      <c r="AA9" s="42">
        <v>2</v>
      </c>
      <c r="AB9" s="67">
        <v>15</v>
      </c>
      <c r="AC9" s="67">
        <v>4</v>
      </c>
      <c r="AD9" s="67">
        <v>15</v>
      </c>
      <c r="AE9" s="67">
        <v>4</v>
      </c>
      <c r="AF9" s="67">
        <v>14</v>
      </c>
      <c r="AG9" s="108">
        <v>5</v>
      </c>
      <c r="AH9" s="67">
        <v>7</v>
      </c>
      <c r="AI9" s="67">
        <v>2</v>
      </c>
      <c r="AJ9" s="67">
        <v>7</v>
      </c>
      <c r="AK9" s="67">
        <v>2</v>
      </c>
      <c r="AL9" s="68"/>
      <c r="AM9" s="68"/>
      <c r="AN9" s="68"/>
      <c r="AO9" s="68"/>
    </row>
    <row r="10" spans="1:41" ht="13">
      <c r="A10" s="18">
        <v>6</v>
      </c>
      <c r="B10" s="31" t="s">
        <v>234</v>
      </c>
      <c r="C10" s="56" t="s">
        <v>45</v>
      </c>
      <c r="D10" s="24">
        <f t="shared" si="0"/>
        <v>34</v>
      </c>
      <c r="E10" s="19">
        <f t="shared" si="1"/>
        <v>19</v>
      </c>
      <c r="F10" s="17">
        <f>SUM(M10+O10+W10+AG10)</f>
        <v>16</v>
      </c>
      <c r="G10" s="30">
        <v>3</v>
      </c>
      <c r="H10" s="35">
        <v>16</v>
      </c>
      <c r="I10" s="105">
        <v>3</v>
      </c>
      <c r="J10" s="35"/>
      <c r="K10" s="35"/>
      <c r="L10" s="26">
        <v>13</v>
      </c>
      <c r="M10" s="106">
        <v>6</v>
      </c>
      <c r="N10" s="26">
        <v>16</v>
      </c>
      <c r="O10" s="107">
        <v>3</v>
      </c>
      <c r="P10" s="28"/>
      <c r="Q10" s="28"/>
      <c r="R10" s="28"/>
      <c r="S10" s="28"/>
      <c r="T10" s="42">
        <v>18</v>
      </c>
      <c r="U10" s="42">
        <v>1</v>
      </c>
      <c r="V10" s="42">
        <v>16</v>
      </c>
      <c r="W10" s="108">
        <v>3</v>
      </c>
      <c r="X10" s="42">
        <v>7</v>
      </c>
      <c r="Y10" s="42">
        <v>2</v>
      </c>
      <c r="Z10" s="42">
        <v>6</v>
      </c>
      <c r="AA10" s="42">
        <v>2</v>
      </c>
      <c r="AB10" s="67">
        <v>16</v>
      </c>
      <c r="AC10" s="67">
        <v>3</v>
      </c>
      <c r="AD10" s="67">
        <v>16</v>
      </c>
      <c r="AE10" s="67">
        <v>3</v>
      </c>
      <c r="AF10" s="67">
        <v>15</v>
      </c>
      <c r="AG10" s="108">
        <v>4</v>
      </c>
      <c r="AH10" s="67">
        <v>7</v>
      </c>
      <c r="AI10" s="67">
        <v>2</v>
      </c>
      <c r="AJ10" s="67">
        <v>7</v>
      </c>
      <c r="AK10" s="67">
        <v>2</v>
      </c>
      <c r="AL10" s="68"/>
      <c r="AM10" s="68"/>
      <c r="AN10" s="68"/>
      <c r="AO10" s="68"/>
    </row>
    <row r="11" spans="1:41" ht="13">
      <c r="A11" s="18">
        <v>7</v>
      </c>
      <c r="B11" s="21" t="s">
        <v>165</v>
      </c>
      <c r="C11" s="56" t="s">
        <v>34</v>
      </c>
      <c r="D11" s="24">
        <f t="shared" si="0"/>
        <v>36</v>
      </c>
      <c r="E11" s="19">
        <f t="shared" si="1"/>
        <v>18</v>
      </c>
      <c r="F11" s="17">
        <f>SUM(M11+O11+U11+W11)</f>
        <v>16</v>
      </c>
      <c r="G11" s="30">
        <v>2</v>
      </c>
      <c r="H11" s="35">
        <v>17</v>
      </c>
      <c r="I11" s="105">
        <v>2</v>
      </c>
      <c r="J11" s="35"/>
      <c r="K11" s="35"/>
      <c r="L11" s="26">
        <v>16</v>
      </c>
      <c r="M11" s="106">
        <v>3</v>
      </c>
      <c r="N11" s="26">
        <v>15</v>
      </c>
      <c r="O11" s="107">
        <v>4</v>
      </c>
      <c r="P11" s="28">
        <v>6</v>
      </c>
      <c r="Q11" s="28">
        <v>2</v>
      </c>
      <c r="R11" s="28">
        <v>6</v>
      </c>
      <c r="S11" s="28">
        <v>2</v>
      </c>
      <c r="T11" s="42">
        <v>16</v>
      </c>
      <c r="U11" s="108">
        <v>3</v>
      </c>
      <c r="V11" s="42">
        <v>13</v>
      </c>
      <c r="W11" s="108">
        <v>6</v>
      </c>
      <c r="X11" s="42"/>
      <c r="Y11" s="42"/>
      <c r="Z11" s="42">
        <v>5</v>
      </c>
      <c r="AA11" s="42">
        <v>3</v>
      </c>
      <c r="AB11" s="67"/>
      <c r="AC11" s="67"/>
      <c r="AD11" s="67">
        <v>17</v>
      </c>
      <c r="AE11" s="67">
        <v>2</v>
      </c>
      <c r="AF11" s="67">
        <v>16</v>
      </c>
      <c r="AG11" s="67">
        <v>3</v>
      </c>
      <c r="AH11" s="67">
        <v>6</v>
      </c>
      <c r="AI11" s="67">
        <v>3</v>
      </c>
      <c r="AJ11" s="67">
        <v>6</v>
      </c>
      <c r="AK11" s="67">
        <v>3</v>
      </c>
      <c r="AL11" s="68"/>
      <c r="AM11" s="68"/>
      <c r="AN11" s="68"/>
      <c r="AO11" s="68"/>
    </row>
    <row r="12" spans="1:41" ht="13">
      <c r="A12" s="18">
        <v>8</v>
      </c>
      <c r="B12" s="31" t="s">
        <v>176</v>
      </c>
      <c r="C12" s="56" t="s">
        <v>44</v>
      </c>
      <c r="D12" s="24">
        <f t="shared" si="0"/>
        <v>13</v>
      </c>
      <c r="E12" s="19">
        <f t="shared" si="1"/>
        <v>7</v>
      </c>
      <c r="F12" s="17">
        <v>6</v>
      </c>
      <c r="G12" s="30">
        <v>1</v>
      </c>
      <c r="H12" s="35"/>
      <c r="I12" s="35"/>
      <c r="J12" s="35">
        <v>18</v>
      </c>
      <c r="K12" s="105">
        <v>1</v>
      </c>
      <c r="L12" s="26">
        <v>17</v>
      </c>
      <c r="M12" s="106">
        <v>2</v>
      </c>
      <c r="N12" s="26">
        <v>18</v>
      </c>
      <c r="O12" s="107">
        <v>1</v>
      </c>
      <c r="P12" s="28">
        <v>7</v>
      </c>
      <c r="Q12" s="28">
        <v>1</v>
      </c>
      <c r="R12" s="28">
        <v>7</v>
      </c>
      <c r="S12" s="28">
        <v>1</v>
      </c>
      <c r="T12" s="42"/>
      <c r="U12" s="42"/>
      <c r="V12" s="42">
        <v>17</v>
      </c>
      <c r="W12" s="108">
        <v>2</v>
      </c>
      <c r="X12" s="42"/>
      <c r="Y12" s="42"/>
      <c r="Z12" s="42"/>
      <c r="AA12" s="42"/>
      <c r="AB12" s="67">
        <v>18</v>
      </c>
      <c r="AC12" s="108">
        <v>1</v>
      </c>
      <c r="AD12" s="67">
        <v>18</v>
      </c>
      <c r="AE12" s="67">
        <v>1</v>
      </c>
      <c r="AF12" s="67">
        <v>18</v>
      </c>
      <c r="AG12" s="67">
        <v>1</v>
      </c>
      <c r="AH12" s="67" t="s">
        <v>439</v>
      </c>
      <c r="AI12" s="67">
        <v>1</v>
      </c>
      <c r="AJ12" s="67" t="s">
        <v>356</v>
      </c>
      <c r="AK12" s="67">
        <v>1</v>
      </c>
      <c r="AL12" s="68"/>
      <c r="AM12" s="68"/>
      <c r="AN12" s="68"/>
      <c r="AO12" s="68"/>
    </row>
    <row r="13" spans="1:41" ht="13">
      <c r="A13" s="18">
        <v>9</v>
      </c>
      <c r="B13" s="21" t="s">
        <v>166</v>
      </c>
      <c r="C13" s="56" t="s">
        <v>11</v>
      </c>
      <c r="D13" s="24">
        <f t="shared" si="0"/>
        <v>8</v>
      </c>
      <c r="E13" s="19">
        <f t="shared" si="1"/>
        <v>5</v>
      </c>
      <c r="F13" s="17">
        <v>3</v>
      </c>
      <c r="G13" s="30">
        <v>2</v>
      </c>
      <c r="H13" s="35"/>
      <c r="I13" s="35"/>
      <c r="J13" s="35">
        <v>17</v>
      </c>
      <c r="K13" s="105">
        <v>2</v>
      </c>
      <c r="L13" s="26"/>
      <c r="M13" s="26"/>
      <c r="N13" s="26"/>
      <c r="O13" s="27"/>
      <c r="P13" s="28"/>
      <c r="Q13" s="28"/>
      <c r="R13" s="28"/>
      <c r="S13" s="28"/>
      <c r="T13" s="42"/>
      <c r="U13" s="42"/>
      <c r="V13" s="42"/>
      <c r="W13" s="42"/>
      <c r="X13" s="42">
        <v>8</v>
      </c>
      <c r="Y13" s="42">
        <v>1</v>
      </c>
      <c r="Z13" s="42">
        <v>7</v>
      </c>
      <c r="AA13" s="42">
        <v>1</v>
      </c>
      <c r="AB13" s="67"/>
      <c r="AC13" s="67"/>
      <c r="AD13" s="67"/>
      <c r="AE13" s="67"/>
      <c r="AF13" s="67">
        <v>17</v>
      </c>
      <c r="AG13" s="108">
        <v>2</v>
      </c>
      <c r="AH13" s="67">
        <v>8</v>
      </c>
      <c r="AI13" s="67">
        <v>1</v>
      </c>
      <c r="AJ13" s="67">
        <v>8</v>
      </c>
      <c r="AK13" s="67">
        <v>1</v>
      </c>
      <c r="AL13" s="68"/>
      <c r="AM13" s="68"/>
      <c r="AN13" s="68"/>
      <c r="AO13" s="68"/>
    </row>
    <row r="14" spans="1:41" ht="13">
      <c r="A14" s="18">
        <v>10</v>
      </c>
      <c r="B14" s="31" t="s">
        <v>172</v>
      </c>
      <c r="C14" s="56" t="s">
        <v>39</v>
      </c>
      <c r="D14" s="24">
        <f t="shared" si="0"/>
        <v>3</v>
      </c>
      <c r="E14" s="19">
        <f t="shared" si="1"/>
        <v>3</v>
      </c>
      <c r="F14" s="17">
        <v>0</v>
      </c>
      <c r="G14" s="30">
        <v>3</v>
      </c>
      <c r="H14" s="35"/>
      <c r="I14" s="35"/>
      <c r="J14" s="35">
        <v>16</v>
      </c>
      <c r="K14" s="105">
        <v>3</v>
      </c>
      <c r="L14" s="26"/>
      <c r="M14" s="26"/>
      <c r="N14" s="26"/>
      <c r="O14" s="27"/>
      <c r="P14" s="28"/>
      <c r="Q14" s="28"/>
      <c r="R14" s="28"/>
      <c r="S14" s="28"/>
      <c r="T14" s="42"/>
      <c r="U14" s="42"/>
      <c r="V14" s="42"/>
      <c r="W14" s="42"/>
      <c r="X14" s="42"/>
      <c r="Y14" s="42"/>
      <c r="Z14" s="42"/>
      <c r="AA14" s="42"/>
      <c r="AB14" s="67"/>
      <c r="AC14" s="67"/>
      <c r="AD14" s="67"/>
      <c r="AE14" s="67"/>
      <c r="AF14" s="67"/>
      <c r="AG14" s="67"/>
      <c r="AH14" s="67"/>
      <c r="AI14" s="67"/>
      <c r="AJ14" s="67"/>
      <c r="AK14" s="67"/>
      <c r="AL14" s="68"/>
      <c r="AM14" s="68"/>
      <c r="AN14" s="68"/>
      <c r="AO14" s="68"/>
    </row>
    <row r="16" spans="1:41" ht="13" thickBot="1">
      <c r="T16"/>
      <c r="U16"/>
      <c r="V16"/>
      <c r="W16"/>
      <c r="Y16" s="2"/>
      <c r="Z16" s="2"/>
      <c r="AA16" s="2"/>
      <c r="AC16" s="1"/>
      <c r="AK16" s="2"/>
    </row>
    <row r="17" spans="1:50" ht="13.5" thickBot="1">
      <c r="A17" s="3"/>
      <c r="B17" s="22" t="s">
        <v>183</v>
      </c>
      <c r="C17" s="4"/>
      <c r="D17" s="129" t="s">
        <v>423</v>
      </c>
      <c r="E17" s="163" t="s">
        <v>442</v>
      </c>
      <c r="F17" s="164"/>
      <c r="G17" s="165"/>
      <c r="H17" s="166" t="s">
        <v>180</v>
      </c>
      <c r="I17" s="167"/>
      <c r="J17" s="167"/>
      <c r="K17" s="52"/>
      <c r="L17" s="174" t="s">
        <v>182</v>
      </c>
      <c r="M17" s="175"/>
      <c r="N17" s="175"/>
      <c r="O17" s="175"/>
      <c r="P17" s="175"/>
      <c r="Q17" s="175"/>
      <c r="R17" s="175"/>
      <c r="S17" s="176"/>
      <c r="T17" s="169" t="s">
        <v>181</v>
      </c>
      <c r="U17" s="169"/>
      <c r="V17" s="169"/>
      <c r="W17" s="169"/>
      <c r="X17" s="169"/>
      <c r="Y17" s="169"/>
      <c r="Z17" s="169"/>
      <c r="AA17" s="169"/>
      <c r="AB17" s="169" t="s">
        <v>90</v>
      </c>
      <c r="AC17" s="169"/>
      <c r="AD17" s="169"/>
      <c r="AE17" s="169"/>
      <c r="AF17" s="169"/>
      <c r="AG17" s="169"/>
      <c r="AH17" s="169"/>
      <c r="AI17" s="169"/>
      <c r="AJ17" s="169"/>
      <c r="AK17" s="169"/>
      <c r="AL17" s="170" t="s">
        <v>143</v>
      </c>
      <c r="AM17" s="171"/>
      <c r="AN17" s="171"/>
      <c r="AO17" s="172"/>
      <c r="AP17" s="5"/>
      <c r="AQ17" s="5"/>
      <c r="AR17" s="5"/>
      <c r="AS17" s="5"/>
      <c r="AT17" s="5"/>
      <c r="AU17" s="5"/>
      <c r="AV17" s="5"/>
      <c r="AW17" s="5"/>
      <c r="AX17" s="5"/>
    </row>
    <row r="18" spans="1:50" ht="13">
      <c r="A18" s="6"/>
      <c r="B18" s="102" t="s">
        <v>416</v>
      </c>
      <c r="C18" s="7"/>
      <c r="D18" s="8" t="s">
        <v>0</v>
      </c>
      <c r="E18" s="8" t="s">
        <v>0</v>
      </c>
      <c r="F18" s="9" t="s">
        <v>1</v>
      </c>
      <c r="G18" s="9" t="s">
        <v>2</v>
      </c>
      <c r="H18" s="32" t="s">
        <v>3</v>
      </c>
      <c r="I18" s="33"/>
      <c r="J18" s="34" t="s">
        <v>3</v>
      </c>
      <c r="K18" s="33"/>
      <c r="L18" s="36" t="s">
        <v>3</v>
      </c>
      <c r="M18" s="37"/>
      <c r="N18" s="37" t="s">
        <v>3</v>
      </c>
      <c r="O18" s="37"/>
      <c r="P18" s="38" t="s">
        <v>3</v>
      </c>
      <c r="Q18" s="38"/>
      <c r="R18" s="38" t="s">
        <v>3</v>
      </c>
      <c r="S18" s="38"/>
      <c r="T18" s="39" t="s">
        <v>3</v>
      </c>
      <c r="U18" s="40"/>
      <c r="V18" s="39" t="s">
        <v>3</v>
      </c>
      <c r="W18" s="40"/>
      <c r="X18" s="39" t="s">
        <v>3</v>
      </c>
      <c r="Y18" s="39"/>
      <c r="Z18" s="39" t="s">
        <v>3</v>
      </c>
      <c r="AA18" s="41"/>
      <c r="AB18" s="57" t="s">
        <v>3</v>
      </c>
      <c r="AC18" s="58"/>
      <c r="AD18" s="57" t="s">
        <v>3</v>
      </c>
      <c r="AE18" s="58"/>
      <c r="AF18" s="57" t="s">
        <v>3</v>
      </c>
      <c r="AG18" s="58"/>
      <c r="AH18" s="57" t="s">
        <v>3</v>
      </c>
      <c r="AI18" s="57"/>
      <c r="AJ18" s="57" t="s">
        <v>3</v>
      </c>
      <c r="AK18" s="59"/>
      <c r="AL18" s="62" t="s">
        <v>3</v>
      </c>
      <c r="AM18" s="63"/>
      <c r="AN18" s="63" t="s">
        <v>3</v>
      </c>
      <c r="AO18" s="64"/>
    </row>
    <row r="19" spans="1:50" ht="14">
      <c r="A19" s="10"/>
      <c r="B19" s="11" t="s">
        <v>60</v>
      </c>
      <c r="C19" s="12" t="s">
        <v>4</v>
      </c>
      <c r="D19" s="13" t="s">
        <v>5</v>
      </c>
      <c r="E19" s="13" t="s">
        <v>5</v>
      </c>
      <c r="F19" s="14" t="s">
        <v>5</v>
      </c>
      <c r="G19" s="14" t="s">
        <v>5</v>
      </c>
      <c r="H19" s="43" t="s">
        <v>247</v>
      </c>
      <c r="I19" s="44" t="s">
        <v>5</v>
      </c>
      <c r="J19" s="43" t="s">
        <v>266</v>
      </c>
      <c r="K19" s="44" t="s">
        <v>5</v>
      </c>
      <c r="L19" s="46" t="s">
        <v>248</v>
      </c>
      <c r="M19" s="45" t="s">
        <v>5</v>
      </c>
      <c r="N19" s="46" t="s">
        <v>249</v>
      </c>
      <c r="O19" s="47" t="s">
        <v>5</v>
      </c>
      <c r="P19" s="48" t="s">
        <v>250</v>
      </c>
      <c r="Q19" s="49" t="s">
        <v>5</v>
      </c>
      <c r="R19" s="48" t="s">
        <v>398</v>
      </c>
      <c r="S19" s="49" t="s">
        <v>5</v>
      </c>
      <c r="T19" s="50" t="s">
        <v>248</v>
      </c>
      <c r="U19" s="51" t="s">
        <v>5</v>
      </c>
      <c r="V19" s="50" t="s">
        <v>249</v>
      </c>
      <c r="W19" s="51"/>
      <c r="X19" s="50" t="s">
        <v>250</v>
      </c>
      <c r="Y19" s="51" t="s">
        <v>5</v>
      </c>
      <c r="Z19" s="50" t="s">
        <v>278</v>
      </c>
      <c r="AA19" s="51" t="s">
        <v>5</v>
      </c>
      <c r="AB19" s="60" t="s">
        <v>277</v>
      </c>
      <c r="AC19" s="61" t="s">
        <v>5</v>
      </c>
      <c r="AD19" s="60" t="s">
        <v>248</v>
      </c>
      <c r="AE19" s="61" t="s">
        <v>5</v>
      </c>
      <c r="AF19" s="60" t="s">
        <v>249</v>
      </c>
      <c r="AG19" s="61" t="s">
        <v>5</v>
      </c>
      <c r="AH19" s="60" t="s">
        <v>250</v>
      </c>
      <c r="AI19" s="61" t="s">
        <v>5</v>
      </c>
      <c r="AJ19" s="60" t="s">
        <v>278</v>
      </c>
      <c r="AK19" s="61" t="s">
        <v>5</v>
      </c>
      <c r="AL19" s="65" t="s">
        <v>282</v>
      </c>
      <c r="AM19" s="66" t="s">
        <v>5</v>
      </c>
      <c r="AN19" s="65" t="s">
        <v>283</v>
      </c>
      <c r="AO19" s="66" t="s">
        <v>5</v>
      </c>
      <c r="AP19" s="15"/>
      <c r="AQ19" s="15"/>
      <c r="AR19" s="15"/>
      <c r="AS19" s="15"/>
      <c r="AT19" s="15"/>
      <c r="AU19" s="15"/>
      <c r="AV19" s="15"/>
      <c r="AW19" s="15"/>
      <c r="AX19" s="15"/>
    </row>
    <row r="20" spans="1:50" ht="13">
      <c r="A20" s="18">
        <v>1</v>
      </c>
      <c r="B20" s="118" t="s">
        <v>125</v>
      </c>
      <c r="C20" s="141" t="s">
        <v>16</v>
      </c>
      <c r="D20" s="24">
        <f t="shared" ref="D20:D31" si="2">SUM(I20+K20+M20+O20+Q20+S20+U20+W20+Y20+AA20+AC20+AE20+AG20+AI20+AK20+AM20+AO20)</f>
        <v>225</v>
      </c>
      <c r="E20" s="19">
        <f t="shared" ref="E20:E31" si="3">SUM(F20+G20)</f>
        <v>121</v>
      </c>
      <c r="F20" s="17">
        <v>100</v>
      </c>
      <c r="G20" s="30">
        <v>21</v>
      </c>
      <c r="H20" s="35">
        <v>3</v>
      </c>
      <c r="I20" s="35">
        <v>17</v>
      </c>
      <c r="J20" s="35">
        <v>2</v>
      </c>
      <c r="K20" s="105">
        <v>21</v>
      </c>
      <c r="L20" s="26">
        <v>1</v>
      </c>
      <c r="M20" s="106">
        <v>25</v>
      </c>
      <c r="N20" s="26">
        <v>4</v>
      </c>
      <c r="O20" s="27">
        <v>15</v>
      </c>
      <c r="P20" s="28">
        <v>2</v>
      </c>
      <c r="Q20" s="28">
        <v>9</v>
      </c>
      <c r="R20" s="28">
        <v>3</v>
      </c>
      <c r="S20" s="28">
        <v>6</v>
      </c>
      <c r="T20" s="42">
        <v>1</v>
      </c>
      <c r="U20" s="108">
        <v>25</v>
      </c>
      <c r="V20" s="42"/>
      <c r="W20" s="42"/>
      <c r="X20" s="42">
        <v>2</v>
      </c>
      <c r="Y20" s="42">
        <v>10</v>
      </c>
      <c r="Z20" s="90"/>
      <c r="AA20" s="42"/>
      <c r="AB20" s="67">
        <v>2</v>
      </c>
      <c r="AC20" s="67">
        <v>21</v>
      </c>
      <c r="AD20" s="67">
        <v>1</v>
      </c>
      <c r="AE20" s="108">
        <v>25</v>
      </c>
      <c r="AF20" s="67">
        <v>1</v>
      </c>
      <c r="AG20" s="108">
        <v>25</v>
      </c>
      <c r="AH20" s="67">
        <v>1</v>
      </c>
      <c r="AI20" s="67">
        <v>13</v>
      </c>
      <c r="AJ20" s="67">
        <v>1</v>
      </c>
      <c r="AK20" s="67">
        <v>13</v>
      </c>
      <c r="AL20" s="68"/>
      <c r="AM20" s="68"/>
      <c r="AN20" s="68"/>
      <c r="AO20" s="68"/>
    </row>
    <row r="21" spans="1:50" ht="13">
      <c r="A21" s="18">
        <v>2</v>
      </c>
      <c r="B21" s="119" t="s">
        <v>245</v>
      </c>
      <c r="C21" s="138" t="s">
        <v>212</v>
      </c>
      <c r="D21" s="24">
        <f t="shared" si="2"/>
        <v>248</v>
      </c>
      <c r="E21" s="19">
        <f t="shared" si="3"/>
        <v>113</v>
      </c>
      <c r="F21" s="17">
        <f>SUM(M21+O21+W21+AG21)</f>
        <v>88</v>
      </c>
      <c r="G21" s="30">
        <v>25</v>
      </c>
      <c r="H21" s="35">
        <v>1</v>
      </c>
      <c r="I21" s="105">
        <v>25</v>
      </c>
      <c r="J21" s="35">
        <v>1</v>
      </c>
      <c r="K21" s="35">
        <v>25</v>
      </c>
      <c r="L21" s="26">
        <v>3</v>
      </c>
      <c r="M21" s="106">
        <v>17</v>
      </c>
      <c r="N21" s="26">
        <v>1</v>
      </c>
      <c r="O21" s="107">
        <v>25</v>
      </c>
      <c r="P21" s="28">
        <v>1</v>
      </c>
      <c r="Q21" s="28">
        <v>12</v>
      </c>
      <c r="R21" s="28">
        <v>1</v>
      </c>
      <c r="S21" s="28">
        <v>12</v>
      </c>
      <c r="T21" s="42">
        <v>3</v>
      </c>
      <c r="U21" s="42">
        <v>17</v>
      </c>
      <c r="V21" s="42">
        <v>1</v>
      </c>
      <c r="W21" s="108">
        <v>25</v>
      </c>
      <c r="X21" s="42">
        <v>1</v>
      </c>
      <c r="Y21" s="42">
        <v>13</v>
      </c>
      <c r="Z21" s="42">
        <v>1</v>
      </c>
      <c r="AA21" s="42">
        <v>12</v>
      </c>
      <c r="AB21" s="67">
        <v>3</v>
      </c>
      <c r="AC21" s="67">
        <v>17</v>
      </c>
      <c r="AD21" s="67">
        <v>3</v>
      </c>
      <c r="AE21" s="67">
        <v>17</v>
      </c>
      <c r="AF21" s="67">
        <v>2</v>
      </c>
      <c r="AG21" s="108">
        <v>21</v>
      </c>
      <c r="AH21" s="67">
        <v>4</v>
      </c>
      <c r="AI21" s="67">
        <v>5</v>
      </c>
      <c r="AJ21" s="67">
        <v>4</v>
      </c>
      <c r="AK21" s="67">
        <v>5</v>
      </c>
      <c r="AL21" s="68"/>
      <c r="AM21" s="68"/>
      <c r="AN21" s="68"/>
      <c r="AO21" s="68"/>
    </row>
    <row r="22" spans="1:50" ht="13">
      <c r="A22" s="18">
        <v>3</v>
      </c>
      <c r="B22" s="115" t="s">
        <v>122</v>
      </c>
      <c r="C22" s="138" t="s">
        <v>31</v>
      </c>
      <c r="D22" s="24">
        <f t="shared" si="2"/>
        <v>195</v>
      </c>
      <c r="E22" s="19">
        <f t="shared" si="3"/>
        <v>98</v>
      </c>
      <c r="F22" s="17">
        <f>SUM(M22+O22+W22+AG22)</f>
        <v>74</v>
      </c>
      <c r="G22" s="30">
        <v>24</v>
      </c>
      <c r="H22" s="35">
        <v>2</v>
      </c>
      <c r="I22" s="105">
        <v>21</v>
      </c>
      <c r="J22" s="35">
        <v>3</v>
      </c>
      <c r="K22" s="35">
        <v>17</v>
      </c>
      <c r="L22" s="26">
        <v>4</v>
      </c>
      <c r="M22" s="106">
        <v>15</v>
      </c>
      <c r="N22" s="26">
        <v>2</v>
      </c>
      <c r="O22" s="107">
        <v>21</v>
      </c>
      <c r="P22" s="28">
        <v>5</v>
      </c>
      <c r="Q22" s="28">
        <v>3</v>
      </c>
      <c r="R22" s="28">
        <v>2</v>
      </c>
      <c r="S22" s="28">
        <v>9</v>
      </c>
      <c r="T22" s="42">
        <v>5</v>
      </c>
      <c r="U22" s="42">
        <v>14</v>
      </c>
      <c r="V22" s="42">
        <v>2</v>
      </c>
      <c r="W22" s="108">
        <v>21</v>
      </c>
      <c r="X22" s="42">
        <v>5</v>
      </c>
      <c r="Y22" s="42">
        <v>4</v>
      </c>
      <c r="Z22" s="42">
        <v>2</v>
      </c>
      <c r="AA22" s="42">
        <v>9</v>
      </c>
      <c r="AB22" s="67">
        <v>5</v>
      </c>
      <c r="AC22" s="67">
        <v>14</v>
      </c>
      <c r="AD22" s="67">
        <v>6</v>
      </c>
      <c r="AE22" s="67">
        <v>13</v>
      </c>
      <c r="AF22" s="67">
        <v>3</v>
      </c>
      <c r="AG22" s="108">
        <v>17</v>
      </c>
      <c r="AH22" s="67">
        <v>3</v>
      </c>
      <c r="AI22" s="67">
        <v>7</v>
      </c>
      <c r="AJ22" s="67">
        <v>2</v>
      </c>
      <c r="AK22" s="67">
        <v>10</v>
      </c>
      <c r="AL22" s="68"/>
      <c r="AM22" s="68"/>
      <c r="AN22" s="68"/>
      <c r="AO22" s="68"/>
    </row>
    <row r="23" spans="1:50" ht="13">
      <c r="A23" s="18">
        <v>4</v>
      </c>
      <c r="B23" s="115" t="s">
        <v>121</v>
      </c>
      <c r="C23" s="138" t="s">
        <v>41</v>
      </c>
      <c r="D23" s="24">
        <f t="shared" si="2"/>
        <v>126</v>
      </c>
      <c r="E23" s="19">
        <f t="shared" si="3"/>
        <v>92</v>
      </c>
      <c r="F23" s="17">
        <f>SUM(U23+W23+AC23+AE23)</f>
        <v>82</v>
      </c>
      <c r="G23" s="30">
        <v>10</v>
      </c>
      <c r="H23" s="35">
        <v>9</v>
      </c>
      <c r="I23" s="105">
        <v>10</v>
      </c>
      <c r="J23" s="35">
        <v>9</v>
      </c>
      <c r="K23" s="35">
        <v>10</v>
      </c>
      <c r="L23" s="26"/>
      <c r="M23" s="26"/>
      <c r="N23" s="26"/>
      <c r="O23" s="27"/>
      <c r="P23" s="28"/>
      <c r="Q23" s="28"/>
      <c r="R23" s="28"/>
      <c r="S23" s="28"/>
      <c r="T23" s="42">
        <v>2</v>
      </c>
      <c r="U23" s="108">
        <v>21</v>
      </c>
      <c r="V23" s="42">
        <v>4</v>
      </c>
      <c r="W23" s="108">
        <v>15</v>
      </c>
      <c r="X23" s="42">
        <v>6</v>
      </c>
      <c r="Y23" s="42">
        <v>3</v>
      </c>
      <c r="Z23" s="42"/>
      <c r="AA23" s="42"/>
      <c r="AB23" s="67">
        <v>1</v>
      </c>
      <c r="AC23" s="108">
        <v>25</v>
      </c>
      <c r="AD23" s="67">
        <v>2</v>
      </c>
      <c r="AE23" s="108">
        <v>21</v>
      </c>
      <c r="AF23" s="67">
        <v>4</v>
      </c>
      <c r="AG23" s="67">
        <v>15</v>
      </c>
      <c r="AH23" s="67" t="s">
        <v>346</v>
      </c>
      <c r="AI23" s="67">
        <v>6</v>
      </c>
      <c r="AJ23" s="67"/>
      <c r="AK23" s="67"/>
      <c r="AL23" s="68"/>
      <c r="AM23" s="68"/>
      <c r="AN23" s="68"/>
      <c r="AO23" s="68"/>
    </row>
    <row r="24" spans="1:50" ht="13">
      <c r="A24" s="18">
        <v>5</v>
      </c>
      <c r="B24" s="120" t="s">
        <v>123</v>
      </c>
      <c r="C24" s="147" t="s">
        <v>11</v>
      </c>
      <c r="D24" s="24">
        <f t="shared" si="2"/>
        <v>171</v>
      </c>
      <c r="E24" s="19">
        <f t="shared" si="3"/>
        <v>85</v>
      </c>
      <c r="F24" s="17">
        <f>SUM(M24+O24+U24+W24)</f>
        <v>70</v>
      </c>
      <c r="G24" s="30">
        <v>15</v>
      </c>
      <c r="H24" s="35">
        <v>4</v>
      </c>
      <c r="I24" s="105">
        <v>15</v>
      </c>
      <c r="J24" s="35">
        <v>4</v>
      </c>
      <c r="K24" s="35">
        <v>15</v>
      </c>
      <c r="L24" s="26">
        <v>2</v>
      </c>
      <c r="M24" s="106">
        <v>21</v>
      </c>
      <c r="N24" s="26">
        <v>3</v>
      </c>
      <c r="O24" s="107">
        <v>17</v>
      </c>
      <c r="P24" s="28">
        <v>4</v>
      </c>
      <c r="Q24" s="28">
        <v>4</v>
      </c>
      <c r="R24" s="28">
        <v>5</v>
      </c>
      <c r="S24" s="28">
        <v>3</v>
      </c>
      <c r="T24" s="42">
        <v>4</v>
      </c>
      <c r="U24" s="108">
        <v>15</v>
      </c>
      <c r="V24" s="42">
        <v>3</v>
      </c>
      <c r="W24" s="108">
        <v>17</v>
      </c>
      <c r="X24" s="42">
        <v>4</v>
      </c>
      <c r="Y24" s="42">
        <v>5</v>
      </c>
      <c r="Z24" s="42">
        <v>4</v>
      </c>
      <c r="AA24" s="42">
        <v>4</v>
      </c>
      <c r="AB24" s="67">
        <v>4</v>
      </c>
      <c r="AC24" s="67">
        <v>15</v>
      </c>
      <c r="AD24" s="67">
        <v>4</v>
      </c>
      <c r="AE24" s="67">
        <v>15</v>
      </c>
      <c r="AF24" s="67">
        <v>5</v>
      </c>
      <c r="AG24" s="67">
        <v>14</v>
      </c>
      <c r="AH24" s="67">
        <v>5</v>
      </c>
      <c r="AI24" s="67">
        <v>4</v>
      </c>
      <c r="AJ24" s="67">
        <v>3</v>
      </c>
      <c r="AK24" s="67">
        <v>7</v>
      </c>
      <c r="AL24" s="68"/>
      <c r="AM24" s="68"/>
      <c r="AN24" s="68"/>
      <c r="AO24" s="68"/>
    </row>
    <row r="25" spans="1:50" ht="13">
      <c r="A25" s="18">
        <v>6</v>
      </c>
      <c r="B25" s="114" t="s">
        <v>124</v>
      </c>
      <c r="C25" s="141" t="s">
        <v>34</v>
      </c>
      <c r="D25" s="24">
        <f t="shared" si="2"/>
        <v>152</v>
      </c>
      <c r="E25" s="19">
        <f t="shared" si="3"/>
        <v>66</v>
      </c>
      <c r="F25" s="17">
        <f>SUM(M25+U25+W25+AE25)</f>
        <v>53</v>
      </c>
      <c r="G25" s="30">
        <v>13</v>
      </c>
      <c r="H25" s="35">
        <v>6</v>
      </c>
      <c r="I25" s="105">
        <v>13</v>
      </c>
      <c r="J25" s="35">
        <v>6</v>
      </c>
      <c r="K25" s="35">
        <v>13</v>
      </c>
      <c r="L25" s="26">
        <v>6</v>
      </c>
      <c r="M25" s="106">
        <v>13</v>
      </c>
      <c r="N25" s="26">
        <v>8</v>
      </c>
      <c r="O25" s="27">
        <v>11</v>
      </c>
      <c r="P25" s="28">
        <v>3</v>
      </c>
      <c r="Q25" s="28">
        <v>6</v>
      </c>
      <c r="R25" s="28">
        <v>4</v>
      </c>
      <c r="S25" s="28">
        <v>4</v>
      </c>
      <c r="T25" s="42">
        <v>6</v>
      </c>
      <c r="U25" s="108">
        <v>13</v>
      </c>
      <c r="V25" s="42">
        <v>6</v>
      </c>
      <c r="W25" s="108">
        <v>13</v>
      </c>
      <c r="X25" s="42">
        <v>3</v>
      </c>
      <c r="Y25" s="42">
        <v>7</v>
      </c>
      <c r="Z25" s="42">
        <v>3</v>
      </c>
      <c r="AA25" s="42">
        <v>6</v>
      </c>
      <c r="AB25" s="67">
        <v>6</v>
      </c>
      <c r="AC25" s="67">
        <v>13</v>
      </c>
      <c r="AD25" s="67">
        <v>5</v>
      </c>
      <c r="AE25" s="108">
        <v>14</v>
      </c>
      <c r="AF25" s="67">
        <v>7</v>
      </c>
      <c r="AG25" s="67">
        <v>12</v>
      </c>
      <c r="AH25" s="67">
        <v>2</v>
      </c>
      <c r="AI25" s="67">
        <v>10</v>
      </c>
      <c r="AJ25" s="67">
        <v>5</v>
      </c>
      <c r="AK25" s="67">
        <v>4</v>
      </c>
      <c r="AL25" s="68"/>
      <c r="AM25" s="68"/>
      <c r="AN25" s="68"/>
      <c r="AO25" s="68"/>
    </row>
    <row r="26" spans="1:50" ht="13">
      <c r="A26" s="18">
        <v>7</v>
      </c>
      <c r="B26" s="115" t="s">
        <v>127</v>
      </c>
      <c r="C26" s="141" t="s">
        <v>39</v>
      </c>
      <c r="D26" s="24">
        <f t="shared" si="2"/>
        <v>153</v>
      </c>
      <c r="E26" s="19">
        <f t="shared" si="3"/>
        <v>65</v>
      </c>
      <c r="F26" s="17">
        <f>SUM(M26+O26+U26+W26)</f>
        <v>51</v>
      </c>
      <c r="G26" s="30">
        <v>14</v>
      </c>
      <c r="H26" s="35">
        <v>5</v>
      </c>
      <c r="I26" s="105">
        <v>14</v>
      </c>
      <c r="J26" s="35">
        <v>7</v>
      </c>
      <c r="K26" s="35">
        <v>12</v>
      </c>
      <c r="L26" s="26">
        <v>7</v>
      </c>
      <c r="M26" s="106">
        <v>12</v>
      </c>
      <c r="N26" s="26">
        <v>6</v>
      </c>
      <c r="O26" s="107">
        <v>13</v>
      </c>
      <c r="P26" s="28">
        <v>5</v>
      </c>
      <c r="Q26" s="28">
        <v>3</v>
      </c>
      <c r="R26" s="28">
        <v>2</v>
      </c>
      <c r="S26" s="28">
        <v>9</v>
      </c>
      <c r="T26" s="42">
        <v>7</v>
      </c>
      <c r="U26" s="108">
        <v>12</v>
      </c>
      <c r="V26" s="42">
        <v>5</v>
      </c>
      <c r="W26" s="108">
        <v>14</v>
      </c>
      <c r="X26" s="42">
        <v>5</v>
      </c>
      <c r="Y26" s="42">
        <v>4</v>
      </c>
      <c r="Z26" s="42">
        <v>2</v>
      </c>
      <c r="AA26" s="42">
        <v>9</v>
      </c>
      <c r="AB26" s="67">
        <v>8</v>
      </c>
      <c r="AC26" s="67">
        <v>11</v>
      </c>
      <c r="AD26" s="67">
        <v>7</v>
      </c>
      <c r="AE26" s="67">
        <v>12</v>
      </c>
      <c r="AF26" s="67">
        <v>8</v>
      </c>
      <c r="AG26" s="67">
        <v>11</v>
      </c>
      <c r="AH26" s="67">
        <v>3</v>
      </c>
      <c r="AI26" s="67">
        <v>7</v>
      </c>
      <c r="AJ26" s="67">
        <v>2</v>
      </c>
      <c r="AK26" s="67">
        <v>10</v>
      </c>
      <c r="AL26" s="68"/>
      <c r="AM26" s="68"/>
      <c r="AN26" s="68"/>
      <c r="AO26" s="68"/>
    </row>
    <row r="27" spans="1:50" ht="13">
      <c r="A27" s="18">
        <v>8</v>
      </c>
      <c r="B27" s="20" t="s">
        <v>126</v>
      </c>
      <c r="C27" s="141" t="s">
        <v>34</v>
      </c>
      <c r="D27" s="24">
        <f t="shared" si="2"/>
        <v>133</v>
      </c>
      <c r="E27" s="19">
        <f t="shared" si="3"/>
        <v>60</v>
      </c>
      <c r="F27" s="17">
        <f>SUM(M27+O27+U27+W27)</f>
        <v>51</v>
      </c>
      <c r="G27" s="30">
        <v>9</v>
      </c>
      <c r="H27" s="35">
        <v>11</v>
      </c>
      <c r="I27" s="35">
        <v>8</v>
      </c>
      <c r="J27" s="35">
        <v>10</v>
      </c>
      <c r="K27" s="105">
        <v>9</v>
      </c>
      <c r="L27" s="26">
        <v>5</v>
      </c>
      <c r="M27" s="106">
        <v>14</v>
      </c>
      <c r="N27" s="26">
        <v>5</v>
      </c>
      <c r="O27" s="107">
        <v>14</v>
      </c>
      <c r="P27" s="28">
        <v>3</v>
      </c>
      <c r="Q27" s="28">
        <v>6</v>
      </c>
      <c r="R27" s="28">
        <v>4</v>
      </c>
      <c r="S27" s="28">
        <v>4</v>
      </c>
      <c r="T27" s="42">
        <v>8</v>
      </c>
      <c r="U27" s="108">
        <v>11</v>
      </c>
      <c r="V27" s="42">
        <v>7</v>
      </c>
      <c r="W27" s="108">
        <v>12</v>
      </c>
      <c r="X27" s="42">
        <v>3</v>
      </c>
      <c r="Y27" s="42">
        <v>7</v>
      </c>
      <c r="Z27" s="42">
        <v>3</v>
      </c>
      <c r="AA27" s="42">
        <v>6</v>
      </c>
      <c r="AB27" s="67">
        <v>9</v>
      </c>
      <c r="AC27" s="67">
        <v>10</v>
      </c>
      <c r="AD27" s="67">
        <v>9</v>
      </c>
      <c r="AE27" s="67">
        <v>10</v>
      </c>
      <c r="AF27" s="67">
        <v>11</v>
      </c>
      <c r="AG27" s="67">
        <v>8</v>
      </c>
      <c r="AH27" s="67">
        <v>2</v>
      </c>
      <c r="AI27" s="67">
        <v>10</v>
      </c>
      <c r="AJ27" s="67">
        <v>5</v>
      </c>
      <c r="AK27" s="67">
        <v>4</v>
      </c>
      <c r="AL27" s="68"/>
      <c r="AM27" s="68"/>
      <c r="AN27" s="68"/>
      <c r="AO27" s="68"/>
    </row>
    <row r="28" spans="1:50" ht="13">
      <c r="A28" s="18">
        <v>9</v>
      </c>
      <c r="B28" s="20" t="s">
        <v>179</v>
      </c>
      <c r="C28" s="141" t="s">
        <v>34</v>
      </c>
      <c r="D28" s="24">
        <f t="shared" si="2"/>
        <v>74</v>
      </c>
      <c r="E28" s="19">
        <f t="shared" si="3"/>
        <v>39</v>
      </c>
      <c r="F28" s="17">
        <f>SUM(O28+U28+W28+AE28)</f>
        <v>34</v>
      </c>
      <c r="G28" s="30">
        <v>5</v>
      </c>
      <c r="H28" s="35">
        <v>14</v>
      </c>
      <c r="I28" s="105">
        <v>5</v>
      </c>
      <c r="J28" s="35">
        <v>14</v>
      </c>
      <c r="K28" s="35">
        <v>5</v>
      </c>
      <c r="L28" s="26">
        <v>14</v>
      </c>
      <c r="M28" s="26">
        <v>5</v>
      </c>
      <c r="N28" s="26">
        <v>11</v>
      </c>
      <c r="O28" s="107">
        <v>8</v>
      </c>
      <c r="P28" s="28">
        <v>6</v>
      </c>
      <c r="Q28" s="28">
        <v>2</v>
      </c>
      <c r="R28" s="28">
        <v>6</v>
      </c>
      <c r="S28" s="28">
        <v>2</v>
      </c>
      <c r="T28" s="42">
        <v>10</v>
      </c>
      <c r="U28" s="108">
        <v>9</v>
      </c>
      <c r="V28" s="42">
        <v>10</v>
      </c>
      <c r="W28" s="108">
        <v>9</v>
      </c>
      <c r="X28" s="42"/>
      <c r="Y28" s="42"/>
      <c r="Z28" s="42">
        <v>5</v>
      </c>
      <c r="AA28" s="42">
        <v>3</v>
      </c>
      <c r="AB28" s="67">
        <v>14</v>
      </c>
      <c r="AC28" s="67">
        <v>5</v>
      </c>
      <c r="AD28" s="67">
        <v>11</v>
      </c>
      <c r="AE28" s="108">
        <v>8</v>
      </c>
      <c r="AF28" s="67">
        <v>12</v>
      </c>
      <c r="AG28" s="67">
        <v>7</v>
      </c>
      <c r="AH28" s="67">
        <v>6</v>
      </c>
      <c r="AI28" s="67">
        <v>3</v>
      </c>
      <c r="AJ28" s="67">
        <v>6</v>
      </c>
      <c r="AK28" s="67">
        <v>3</v>
      </c>
      <c r="AL28" s="68"/>
      <c r="AM28" s="68"/>
      <c r="AN28" s="68"/>
      <c r="AO28" s="68"/>
    </row>
    <row r="29" spans="1:50" ht="13">
      <c r="A29" s="18">
        <v>10</v>
      </c>
      <c r="B29" s="20" t="s">
        <v>170</v>
      </c>
      <c r="C29" s="141" t="s">
        <v>22</v>
      </c>
      <c r="D29" s="24">
        <f t="shared" si="2"/>
        <v>48</v>
      </c>
      <c r="E29" s="19">
        <f t="shared" si="3"/>
        <v>35</v>
      </c>
      <c r="F29" s="17">
        <f>SUM(M29+O29+U29+AC29)</f>
        <v>28</v>
      </c>
      <c r="G29" s="30">
        <v>7</v>
      </c>
      <c r="H29" s="35">
        <v>12</v>
      </c>
      <c r="I29" s="105">
        <v>7</v>
      </c>
      <c r="J29" s="35">
        <v>15</v>
      </c>
      <c r="K29" s="35">
        <v>4</v>
      </c>
      <c r="L29" s="26">
        <v>10</v>
      </c>
      <c r="M29" s="106">
        <v>9</v>
      </c>
      <c r="N29" s="26">
        <v>14</v>
      </c>
      <c r="O29" s="107">
        <v>5</v>
      </c>
      <c r="P29" s="28"/>
      <c r="Q29" s="28"/>
      <c r="R29" s="28"/>
      <c r="S29" s="28"/>
      <c r="T29" s="42">
        <v>12</v>
      </c>
      <c r="U29" s="108">
        <v>7</v>
      </c>
      <c r="V29" s="42">
        <v>15</v>
      </c>
      <c r="W29" s="42">
        <v>4</v>
      </c>
      <c r="X29" s="42"/>
      <c r="Y29" s="42"/>
      <c r="Z29" s="42"/>
      <c r="AA29" s="42"/>
      <c r="AB29" s="67">
        <v>12</v>
      </c>
      <c r="AC29" s="108">
        <v>7</v>
      </c>
      <c r="AD29" s="67">
        <v>14</v>
      </c>
      <c r="AE29" s="67">
        <v>5</v>
      </c>
      <c r="AF29" s="67"/>
      <c r="AG29" s="67"/>
      <c r="AH29" s="67"/>
      <c r="AI29" s="67"/>
      <c r="AJ29" s="67"/>
      <c r="AK29" s="67"/>
      <c r="AL29" s="68"/>
      <c r="AM29" s="68"/>
      <c r="AN29" s="68"/>
      <c r="AO29" s="68"/>
    </row>
    <row r="30" spans="1:50" ht="13">
      <c r="A30" s="18">
        <v>11</v>
      </c>
      <c r="B30" s="20" t="s">
        <v>128</v>
      </c>
      <c r="C30" s="141" t="s">
        <v>11</v>
      </c>
      <c r="D30" s="24">
        <f t="shared" si="2"/>
        <v>26</v>
      </c>
      <c r="E30" s="19">
        <f t="shared" si="3"/>
        <v>17</v>
      </c>
      <c r="F30" s="17">
        <f>SUM(M30+O30+U30+AC30)</f>
        <v>11</v>
      </c>
      <c r="G30" s="30">
        <v>6</v>
      </c>
      <c r="H30" s="35">
        <v>15</v>
      </c>
      <c r="I30" s="35">
        <v>4</v>
      </c>
      <c r="J30" s="35">
        <v>13</v>
      </c>
      <c r="K30" s="105">
        <v>6</v>
      </c>
      <c r="L30" s="26">
        <v>18</v>
      </c>
      <c r="M30" s="106">
        <v>1</v>
      </c>
      <c r="N30" s="26">
        <v>17</v>
      </c>
      <c r="O30" s="107">
        <v>2</v>
      </c>
      <c r="P30" s="28"/>
      <c r="Q30" s="28"/>
      <c r="R30" s="28"/>
      <c r="S30" s="28"/>
      <c r="T30" s="42">
        <v>17</v>
      </c>
      <c r="U30" s="108">
        <v>2</v>
      </c>
      <c r="V30" s="42">
        <v>18</v>
      </c>
      <c r="W30" s="42">
        <v>1</v>
      </c>
      <c r="X30" s="42">
        <v>8</v>
      </c>
      <c r="Y30" s="42">
        <v>1</v>
      </c>
      <c r="Z30" s="42">
        <v>7</v>
      </c>
      <c r="AA30" s="42">
        <v>1</v>
      </c>
      <c r="AB30" s="67">
        <v>13</v>
      </c>
      <c r="AC30" s="108">
        <v>6</v>
      </c>
      <c r="AD30" s="67"/>
      <c r="AE30" s="67"/>
      <c r="AF30" s="67"/>
      <c r="AG30" s="67"/>
      <c r="AH30" s="67">
        <v>8</v>
      </c>
      <c r="AI30" s="67">
        <v>1</v>
      </c>
      <c r="AJ30" s="67">
        <v>8</v>
      </c>
      <c r="AK30" s="67">
        <v>1</v>
      </c>
      <c r="AL30" s="68"/>
      <c r="AM30" s="68"/>
      <c r="AN30" s="68"/>
      <c r="AO30" s="68"/>
    </row>
    <row r="31" spans="1:50" ht="13">
      <c r="A31" s="18">
        <v>12</v>
      </c>
      <c r="B31" s="20" t="s">
        <v>440</v>
      </c>
      <c r="C31" s="141" t="s">
        <v>34</v>
      </c>
      <c r="D31" s="24">
        <f t="shared" si="2"/>
        <v>2</v>
      </c>
      <c r="E31" s="19">
        <f t="shared" si="3"/>
        <v>2</v>
      </c>
      <c r="F31" s="17">
        <f>SUM(AC31)</f>
        <v>2</v>
      </c>
      <c r="G31" s="30">
        <v>0</v>
      </c>
      <c r="H31" s="35"/>
      <c r="I31" s="105"/>
      <c r="J31" s="35"/>
      <c r="K31" s="35"/>
      <c r="L31" s="26"/>
      <c r="M31" s="26"/>
      <c r="N31" s="26"/>
      <c r="O31" s="27"/>
      <c r="P31" s="28"/>
      <c r="Q31" s="28"/>
      <c r="R31" s="28"/>
      <c r="S31" s="28"/>
      <c r="T31" s="42"/>
      <c r="U31" s="42"/>
      <c r="V31" s="42"/>
      <c r="W31" s="42"/>
      <c r="X31" s="42"/>
      <c r="Y31" s="42"/>
      <c r="Z31" s="42"/>
      <c r="AA31" s="42"/>
      <c r="AB31" s="67">
        <v>17</v>
      </c>
      <c r="AC31" s="108">
        <v>2</v>
      </c>
      <c r="AD31" s="67"/>
      <c r="AE31" s="67"/>
      <c r="AF31" s="67"/>
      <c r="AG31" s="67"/>
      <c r="AH31" s="67"/>
      <c r="AI31" s="67"/>
      <c r="AJ31" s="67"/>
      <c r="AK31" s="67"/>
      <c r="AL31" s="68"/>
      <c r="AM31" s="68"/>
      <c r="AN31" s="68"/>
      <c r="AO31" s="68"/>
    </row>
  </sheetData>
  <sheetProtection selectLockedCells="1" selectUnlockedCells="1"/>
  <sortState ref="A20:AX31">
    <sortCondition descending="1" ref="E20:E31"/>
  </sortState>
  <mergeCells count="12">
    <mergeCell ref="E17:G17"/>
    <mergeCell ref="E2:G2"/>
    <mergeCell ref="AL2:AO2"/>
    <mergeCell ref="H17:J17"/>
    <mergeCell ref="T17:AA17"/>
    <mergeCell ref="AB17:AK17"/>
    <mergeCell ref="AL17:AO17"/>
    <mergeCell ref="H2:J2"/>
    <mergeCell ref="T2:AA2"/>
    <mergeCell ref="AB2:AK2"/>
    <mergeCell ref="L2:S2"/>
    <mergeCell ref="L17:S17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4" tint="-0.249977111117893"/>
  </sheetPr>
  <dimension ref="A1:BA32"/>
  <sheetViews>
    <sheetView zoomScaleNormal="100" workbookViewId="0">
      <pane xSplit="3" topLeftCell="D1" activePane="topRight" state="frozen"/>
      <selection activeCell="A25" sqref="A25"/>
      <selection pane="topRight" activeCell="B12" sqref="B12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7" width="4.6328125" style="1" customWidth="1"/>
    <col min="8" max="8" width="7.6328125" customWidth="1"/>
    <col min="9" max="9" width="3.6328125" customWidth="1"/>
    <col min="10" max="10" width="8.1796875" customWidth="1"/>
    <col min="11" max="11" width="3.6328125" customWidth="1"/>
    <col min="12" max="12" width="7.6328125" customWidth="1"/>
    <col min="13" max="13" width="3.6328125" customWidth="1"/>
    <col min="14" max="14" width="7.6328125" customWidth="1"/>
    <col min="15" max="15" width="3.6328125" customWidth="1"/>
    <col min="16" max="16" width="6.54296875" customWidth="1"/>
    <col min="17" max="17" width="3.81640625" customWidth="1"/>
    <col min="18" max="18" width="7.6328125" customWidth="1"/>
    <col min="19" max="19" width="3.6328125" customWidth="1"/>
    <col min="20" max="20" width="7.6328125" customWidth="1"/>
    <col min="21" max="21" width="3.6328125" customWidth="1"/>
    <col min="22" max="22" width="8.36328125" customWidth="1"/>
    <col min="23" max="23" width="3.6328125" customWidth="1"/>
    <col min="24" max="24" width="8.08984375" style="1" customWidth="1"/>
    <col min="25" max="25" width="3.6328125" style="2" customWidth="1"/>
    <col min="26" max="26" width="7.453125" style="2" customWidth="1"/>
    <col min="27" max="27" width="3.6328125" style="2" customWidth="1"/>
    <col min="28" max="28" width="7.6328125" style="1" customWidth="1"/>
    <col min="29" max="29" width="3.6328125" style="1" customWidth="1"/>
    <col min="30" max="30" width="7.1796875" style="1" customWidth="1"/>
    <col min="31" max="31" width="3.6328125" style="1" customWidth="1"/>
    <col min="32" max="32" width="6.453125" style="1" customWidth="1"/>
    <col min="33" max="33" width="3.6328125" style="1" customWidth="1"/>
    <col min="34" max="34" width="7.6328125" style="1" customWidth="1"/>
    <col min="35" max="35" width="3.6328125" style="1" customWidth="1"/>
    <col min="36" max="36" width="8.08984375" style="1" customWidth="1"/>
    <col min="37" max="37" width="3.6328125" style="2" customWidth="1"/>
    <col min="38" max="38" width="7.6328125" style="1" customWidth="1"/>
    <col min="39" max="39" width="3.6328125" style="1" customWidth="1"/>
    <col min="40" max="40" width="7.6328125" style="1" customWidth="1"/>
    <col min="41" max="41" width="3.6328125" style="1" customWidth="1"/>
    <col min="42" max="42" width="7.6328125" style="1" customWidth="1"/>
    <col min="43" max="43" width="3.6328125" style="1" customWidth="1"/>
    <col min="44" max="44" width="7.6328125" style="1" customWidth="1"/>
    <col min="45" max="45" width="3.6328125" style="1" customWidth="1"/>
    <col min="46" max="46" width="9" style="1" customWidth="1"/>
    <col min="47" max="47" width="3.6328125" style="1" customWidth="1"/>
    <col min="48" max="48" width="7.6328125" style="1" customWidth="1"/>
    <col min="49" max="49" width="3.6328125" style="1" customWidth="1"/>
    <col min="50" max="16384" width="9.1796875" style="1"/>
  </cols>
  <sheetData>
    <row r="1" spans="1:53" ht="13" thickBot="1"/>
    <row r="2" spans="1:53" s="5" customFormat="1" ht="13.5" thickBot="1">
      <c r="A2" s="3"/>
      <c r="B2" s="22" t="s">
        <v>306</v>
      </c>
      <c r="C2" s="4"/>
      <c r="D2" s="129" t="s">
        <v>423</v>
      </c>
      <c r="E2" s="163" t="s">
        <v>442</v>
      </c>
      <c r="F2" s="164"/>
      <c r="G2" s="165"/>
      <c r="H2" s="173" t="s">
        <v>307</v>
      </c>
      <c r="I2" s="167"/>
      <c r="J2" s="167"/>
      <c r="K2" s="177"/>
      <c r="L2" s="178" t="s">
        <v>182</v>
      </c>
      <c r="M2" s="178"/>
      <c r="N2" s="178"/>
      <c r="O2" s="178"/>
      <c r="P2" s="178"/>
      <c r="Q2" s="178"/>
      <c r="R2" s="178"/>
      <c r="S2" s="178"/>
      <c r="T2" s="169" t="s">
        <v>308</v>
      </c>
      <c r="U2" s="169"/>
      <c r="V2" s="169"/>
      <c r="W2" s="169"/>
      <c r="X2" s="169"/>
      <c r="Y2" s="169"/>
      <c r="Z2" s="169"/>
      <c r="AA2" s="169"/>
      <c r="AB2" s="169"/>
      <c r="AC2" s="169"/>
      <c r="AD2" s="169" t="s">
        <v>90</v>
      </c>
      <c r="AE2" s="169"/>
      <c r="AF2" s="169"/>
      <c r="AG2" s="169"/>
      <c r="AH2" s="169"/>
      <c r="AI2" s="169"/>
      <c r="AJ2" s="169"/>
      <c r="AK2" s="169"/>
      <c r="AL2" s="169"/>
      <c r="AM2" s="169"/>
      <c r="AN2" s="170" t="s">
        <v>143</v>
      </c>
      <c r="AO2" s="171"/>
      <c r="AP2" s="171"/>
      <c r="AQ2" s="172"/>
    </row>
    <row r="3" spans="1:53" ht="13">
      <c r="A3" s="6"/>
      <c r="B3" s="102" t="s">
        <v>417</v>
      </c>
      <c r="C3" s="7"/>
      <c r="D3" s="8" t="s">
        <v>0</v>
      </c>
      <c r="E3" s="8" t="s">
        <v>0</v>
      </c>
      <c r="F3" s="9" t="s">
        <v>1</v>
      </c>
      <c r="G3" s="9" t="s">
        <v>2</v>
      </c>
      <c r="H3" s="32" t="s">
        <v>3</v>
      </c>
      <c r="I3" s="33"/>
      <c r="J3" s="34" t="s">
        <v>3</v>
      </c>
      <c r="K3" s="33"/>
      <c r="L3" s="36" t="s">
        <v>3</v>
      </c>
      <c r="M3" s="37"/>
      <c r="N3" s="37" t="s">
        <v>3</v>
      </c>
      <c r="O3" s="37"/>
      <c r="P3" s="37" t="s">
        <v>3</v>
      </c>
      <c r="Q3" s="37"/>
      <c r="R3" s="38" t="s">
        <v>3</v>
      </c>
      <c r="S3" s="38"/>
      <c r="T3" s="39" t="s">
        <v>3</v>
      </c>
      <c r="U3" s="40"/>
      <c r="V3" s="39" t="s">
        <v>3</v>
      </c>
      <c r="W3" s="40"/>
      <c r="X3" s="39" t="s">
        <v>3</v>
      </c>
      <c r="Y3" s="40"/>
      <c r="Z3" s="39" t="s">
        <v>3</v>
      </c>
      <c r="AA3" s="39"/>
      <c r="AB3" s="39" t="s">
        <v>3</v>
      </c>
      <c r="AC3" s="41"/>
      <c r="AD3" s="57" t="s">
        <v>3</v>
      </c>
      <c r="AE3" s="58"/>
      <c r="AF3" s="57" t="s">
        <v>3</v>
      </c>
      <c r="AG3" s="58"/>
      <c r="AH3" s="57" t="s">
        <v>3</v>
      </c>
      <c r="AI3" s="58"/>
      <c r="AJ3" s="57" t="s">
        <v>3</v>
      </c>
      <c r="AK3" s="57"/>
      <c r="AL3" s="57" t="s">
        <v>3</v>
      </c>
      <c r="AM3" s="59"/>
      <c r="AN3" s="62" t="s">
        <v>3</v>
      </c>
      <c r="AO3" s="63"/>
      <c r="AP3" s="63" t="s">
        <v>3</v>
      </c>
      <c r="AQ3" s="64"/>
    </row>
    <row r="4" spans="1:53" s="15" customFormat="1" ht="12" customHeight="1">
      <c r="A4" s="10"/>
      <c r="B4" s="11" t="s">
        <v>60</v>
      </c>
      <c r="C4" s="12" t="s">
        <v>4</v>
      </c>
      <c r="D4" s="13" t="s">
        <v>5</v>
      </c>
      <c r="E4" s="13" t="s">
        <v>5</v>
      </c>
      <c r="F4" s="14" t="s">
        <v>5</v>
      </c>
      <c r="G4" s="14" t="s">
        <v>5</v>
      </c>
      <c r="H4" s="43" t="s">
        <v>247</v>
      </c>
      <c r="I4" s="44" t="s">
        <v>5</v>
      </c>
      <c r="J4" s="43" t="s">
        <v>266</v>
      </c>
      <c r="K4" s="44" t="s">
        <v>5</v>
      </c>
      <c r="L4" s="46" t="s">
        <v>248</v>
      </c>
      <c r="M4" s="45" t="s">
        <v>5</v>
      </c>
      <c r="N4" s="46" t="s">
        <v>249</v>
      </c>
      <c r="O4" s="47" t="s">
        <v>5</v>
      </c>
      <c r="P4" s="46" t="s">
        <v>250</v>
      </c>
      <c r="Q4" s="47" t="s">
        <v>5</v>
      </c>
      <c r="R4" s="48" t="s">
        <v>398</v>
      </c>
      <c r="S4" s="49" t="s">
        <v>5</v>
      </c>
      <c r="T4" s="50" t="s">
        <v>277</v>
      </c>
      <c r="U4" s="51" t="s">
        <v>5</v>
      </c>
      <c r="V4" s="50" t="s">
        <v>248</v>
      </c>
      <c r="W4" s="51" t="s">
        <v>5</v>
      </c>
      <c r="X4" s="50" t="s">
        <v>281</v>
      </c>
      <c r="Y4" s="51"/>
      <c r="Z4" s="50" t="s">
        <v>250</v>
      </c>
      <c r="AA4" s="51" t="s">
        <v>5</v>
      </c>
      <c r="AB4" s="50" t="s">
        <v>278</v>
      </c>
      <c r="AC4" s="51" t="s">
        <v>5</v>
      </c>
      <c r="AD4" s="60" t="s">
        <v>277</v>
      </c>
      <c r="AE4" s="61" t="s">
        <v>5</v>
      </c>
      <c r="AF4" s="60" t="s">
        <v>248</v>
      </c>
      <c r="AG4" s="61" t="s">
        <v>5</v>
      </c>
      <c r="AH4" s="60" t="s">
        <v>249</v>
      </c>
      <c r="AI4" s="61" t="s">
        <v>5</v>
      </c>
      <c r="AJ4" s="60" t="s">
        <v>250</v>
      </c>
      <c r="AK4" s="61" t="s">
        <v>5</v>
      </c>
      <c r="AL4" s="60" t="s">
        <v>278</v>
      </c>
      <c r="AM4" s="61" t="s">
        <v>5</v>
      </c>
      <c r="AN4" s="65" t="s">
        <v>282</v>
      </c>
      <c r="AO4" s="66" t="s">
        <v>5</v>
      </c>
      <c r="AP4" s="65" t="s">
        <v>283</v>
      </c>
      <c r="AQ4" s="66" t="s">
        <v>5</v>
      </c>
    </row>
    <row r="5" spans="1:53" ht="13">
      <c r="A5" s="18">
        <v>1</v>
      </c>
      <c r="B5" s="158" t="s">
        <v>78</v>
      </c>
      <c r="C5" s="6" t="s">
        <v>16</v>
      </c>
      <c r="D5" s="79">
        <f t="shared" ref="D5:D12" si="0">SUM(I5+K5+M5+O5+Q5+S5+U5+W5+Y5+AA5+AC5+AE5+AG5+AI5+AK5+AM5+AO5+AQ5)</f>
        <v>272</v>
      </c>
      <c r="E5" s="16">
        <f t="shared" ref="E5:E12" si="1">SUM(F5+G5)</f>
        <v>143</v>
      </c>
      <c r="F5" s="17">
        <f>SUM(M5+O5+Y5+AG5+AI5)</f>
        <v>118</v>
      </c>
      <c r="G5" s="30">
        <v>25</v>
      </c>
      <c r="H5" s="35">
        <v>1</v>
      </c>
      <c r="I5" s="105">
        <v>25</v>
      </c>
      <c r="J5" s="35">
        <v>3</v>
      </c>
      <c r="K5" s="35">
        <v>17</v>
      </c>
      <c r="L5" s="26">
        <v>2</v>
      </c>
      <c r="M5" s="106">
        <v>21</v>
      </c>
      <c r="N5" s="26">
        <v>1</v>
      </c>
      <c r="O5" s="112">
        <v>25</v>
      </c>
      <c r="P5" s="28">
        <v>1</v>
      </c>
      <c r="Q5" s="28">
        <v>13</v>
      </c>
      <c r="R5" s="28">
        <v>2</v>
      </c>
      <c r="S5" s="28">
        <v>9</v>
      </c>
      <c r="T5" s="42"/>
      <c r="U5" s="42"/>
      <c r="V5" s="42">
        <v>2</v>
      </c>
      <c r="W5" s="42">
        <v>21</v>
      </c>
      <c r="X5" s="42">
        <v>1</v>
      </c>
      <c r="Y5" s="108">
        <v>23</v>
      </c>
      <c r="Z5" s="42">
        <v>1</v>
      </c>
      <c r="AA5" s="42">
        <v>13</v>
      </c>
      <c r="AB5" s="42">
        <v>1</v>
      </c>
      <c r="AC5" s="42">
        <v>13</v>
      </c>
      <c r="AD5" s="67">
        <v>3</v>
      </c>
      <c r="AE5" s="67">
        <v>16</v>
      </c>
      <c r="AF5" s="67">
        <v>1</v>
      </c>
      <c r="AG5" s="108">
        <v>25</v>
      </c>
      <c r="AH5" s="67">
        <v>1</v>
      </c>
      <c r="AI5" s="108">
        <v>24</v>
      </c>
      <c r="AJ5" s="67">
        <v>1</v>
      </c>
      <c r="AK5" s="67">
        <v>14</v>
      </c>
      <c r="AL5" s="67">
        <v>1</v>
      </c>
      <c r="AM5" s="67">
        <v>13</v>
      </c>
      <c r="AN5" s="68"/>
      <c r="AO5" s="68"/>
      <c r="AP5" s="68"/>
      <c r="AQ5" s="68"/>
    </row>
    <row r="6" spans="1:53" ht="13">
      <c r="A6" s="18">
        <v>2</v>
      </c>
      <c r="B6" s="158" t="s">
        <v>79</v>
      </c>
      <c r="C6" s="138" t="s">
        <v>28</v>
      </c>
      <c r="D6" s="79">
        <f t="shared" si="0"/>
        <v>212</v>
      </c>
      <c r="E6" s="19">
        <f t="shared" si="1"/>
        <v>98</v>
      </c>
      <c r="F6" s="17">
        <f>SUM(O6+Y6+AE6+AG6+AI6)</f>
        <v>83</v>
      </c>
      <c r="G6" s="30">
        <v>15</v>
      </c>
      <c r="H6" s="35">
        <v>4</v>
      </c>
      <c r="I6" s="105">
        <v>15</v>
      </c>
      <c r="J6" s="35">
        <v>6</v>
      </c>
      <c r="K6" s="35">
        <v>13</v>
      </c>
      <c r="L6" s="26">
        <v>6</v>
      </c>
      <c r="M6" s="26">
        <v>13</v>
      </c>
      <c r="N6" s="26">
        <v>3</v>
      </c>
      <c r="O6" s="112">
        <v>17</v>
      </c>
      <c r="P6" s="28">
        <v>1</v>
      </c>
      <c r="Q6" s="28">
        <v>13</v>
      </c>
      <c r="R6" s="28">
        <v>2</v>
      </c>
      <c r="S6" s="28">
        <v>9</v>
      </c>
      <c r="T6" s="42"/>
      <c r="U6" s="42"/>
      <c r="V6" s="42">
        <v>6</v>
      </c>
      <c r="W6" s="42">
        <v>13</v>
      </c>
      <c r="X6" s="42">
        <v>3</v>
      </c>
      <c r="Y6" s="108">
        <v>15</v>
      </c>
      <c r="Z6" s="42">
        <v>1</v>
      </c>
      <c r="AA6" s="42">
        <v>13</v>
      </c>
      <c r="AB6" s="42">
        <v>1</v>
      </c>
      <c r="AC6" s="42">
        <v>13</v>
      </c>
      <c r="AD6" s="67">
        <v>2</v>
      </c>
      <c r="AE6" s="108">
        <v>20</v>
      </c>
      <c r="AF6" s="67">
        <v>4</v>
      </c>
      <c r="AG6" s="108">
        <v>15</v>
      </c>
      <c r="AH6" s="67">
        <v>3</v>
      </c>
      <c r="AI6" s="108">
        <v>16</v>
      </c>
      <c r="AJ6" s="67">
        <v>1</v>
      </c>
      <c r="AK6" s="67">
        <v>14</v>
      </c>
      <c r="AL6" s="67">
        <v>1</v>
      </c>
      <c r="AM6" s="67">
        <v>13</v>
      </c>
      <c r="AN6" s="68"/>
      <c r="AO6" s="68"/>
      <c r="AP6" s="68"/>
      <c r="AQ6" s="68"/>
    </row>
    <row r="7" spans="1:53" ht="13">
      <c r="A7" s="18">
        <v>3</v>
      </c>
      <c r="B7" s="115" t="s">
        <v>80</v>
      </c>
      <c r="C7" s="138" t="s">
        <v>45</v>
      </c>
      <c r="D7" s="79">
        <f t="shared" si="0"/>
        <v>138</v>
      </c>
      <c r="E7" s="19">
        <f t="shared" si="1"/>
        <v>87</v>
      </c>
      <c r="F7" s="17">
        <f>SUM(O7+W7+Y7+AG7+AI7)</f>
        <v>72</v>
      </c>
      <c r="G7" s="30">
        <v>15</v>
      </c>
      <c r="H7" s="35">
        <v>5</v>
      </c>
      <c r="I7" s="35">
        <v>14</v>
      </c>
      <c r="J7" s="35">
        <v>4</v>
      </c>
      <c r="K7" s="105">
        <v>15</v>
      </c>
      <c r="L7" s="26">
        <v>11</v>
      </c>
      <c r="M7" s="26">
        <v>8</v>
      </c>
      <c r="N7" s="26">
        <v>5</v>
      </c>
      <c r="O7" s="112">
        <v>14</v>
      </c>
      <c r="P7" s="28">
        <v>6</v>
      </c>
      <c r="Q7" s="28">
        <v>3</v>
      </c>
      <c r="R7" s="28">
        <v>5</v>
      </c>
      <c r="S7" s="28">
        <v>3</v>
      </c>
      <c r="T7" s="42">
        <v>9</v>
      </c>
      <c r="U7" s="42">
        <v>8</v>
      </c>
      <c r="V7" s="42">
        <v>8</v>
      </c>
      <c r="W7" s="108">
        <v>11</v>
      </c>
      <c r="X7" s="42">
        <v>4</v>
      </c>
      <c r="Y7" s="108">
        <v>13</v>
      </c>
      <c r="Z7" s="42">
        <v>6</v>
      </c>
      <c r="AA7" s="42">
        <v>3</v>
      </c>
      <c r="AB7" s="42">
        <v>6</v>
      </c>
      <c r="AC7" s="42">
        <v>3</v>
      </c>
      <c r="AD7" s="67"/>
      <c r="AE7" s="67"/>
      <c r="AF7" s="67">
        <v>5</v>
      </c>
      <c r="AG7" s="108">
        <v>14</v>
      </c>
      <c r="AH7" s="67">
        <v>2</v>
      </c>
      <c r="AI7" s="108">
        <v>20</v>
      </c>
      <c r="AJ7" s="67">
        <v>6</v>
      </c>
      <c r="AK7" s="67">
        <v>4</v>
      </c>
      <c r="AL7" s="67">
        <v>4</v>
      </c>
      <c r="AM7" s="67">
        <v>5</v>
      </c>
      <c r="AN7" s="68"/>
      <c r="AO7" s="68"/>
      <c r="AP7" s="68"/>
      <c r="AQ7" s="68"/>
    </row>
    <row r="8" spans="1:53" ht="13">
      <c r="A8" s="18">
        <v>4</v>
      </c>
      <c r="B8" s="116" t="s">
        <v>82</v>
      </c>
      <c r="C8" s="146" t="s">
        <v>11</v>
      </c>
      <c r="D8" s="79">
        <f t="shared" si="0"/>
        <v>161</v>
      </c>
      <c r="E8" s="19">
        <f t="shared" si="1"/>
        <v>78</v>
      </c>
      <c r="F8" s="17">
        <f>SUM(M8+O8+U8+W8+AG8)</f>
        <v>65</v>
      </c>
      <c r="G8" s="30">
        <v>13</v>
      </c>
      <c r="H8" s="35">
        <v>6</v>
      </c>
      <c r="I8" s="105">
        <v>13</v>
      </c>
      <c r="J8" s="35">
        <v>7</v>
      </c>
      <c r="K8" s="35">
        <v>12</v>
      </c>
      <c r="L8" s="26">
        <v>5</v>
      </c>
      <c r="M8" s="106">
        <v>14</v>
      </c>
      <c r="N8" s="26">
        <v>7</v>
      </c>
      <c r="O8" s="112">
        <v>12</v>
      </c>
      <c r="P8" s="28">
        <v>3</v>
      </c>
      <c r="Q8" s="28">
        <v>7</v>
      </c>
      <c r="R8" s="28">
        <v>4</v>
      </c>
      <c r="S8" s="28">
        <v>4</v>
      </c>
      <c r="T8" s="42">
        <v>5</v>
      </c>
      <c r="U8" s="108">
        <v>12</v>
      </c>
      <c r="V8" s="42">
        <v>5</v>
      </c>
      <c r="W8" s="108">
        <v>14</v>
      </c>
      <c r="X8" s="42">
        <v>6</v>
      </c>
      <c r="Y8" s="42">
        <v>11</v>
      </c>
      <c r="Z8" s="42">
        <v>3</v>
      </c>
      <c r="AA8" s="42">
        <v>7</v>
      </c>
      <c r="AB8" s="42">
        <v>3</v>
      </c>
      <c r="AC8" s="42">
        <v>7</v>
      </c>
      <c r="AD8" s="67">
        <v>9</v>
      </c>
      <c r="AE8" s="67">
        <v>9</v>
      </c>
      <c r="AF8" s="67">
        <v>6</v>
      </c>
      <c r="AG8" s="108">
        <v>13</v>
      </c>
      <c r="AH8" s="67">
        <v>10</v>
      </c>
      <c r="AI8" s="67">
        <v>8</v>
      </c>
      <c r="AJ8" s="67">
        <v>3</v>
      </c>
      <c r="AK8" s="67">
        <v>8</v>
      </c>
      <c r="AL8" s="67">
        <v>2</v>
      </c>
      <c r="AM8" s="67">
        <v>10</v>
      </c>
      <c r="AN8" s="68"/>
      <c r="AO8" s="68"/>
      <c r="AP8" s="68"/>
      <c r="AQ8" s="68"/>
    </row>
    <row r="9" spans="1:53" ht="13">
      <c r="A9" s="18">
        <v>5</v>
      </c>
      <c r="B9" s="114" t="s">
        <v>77</v>
      </c>
      <c r="C9" s="141" t="s">
        <v>11</v>
      </c>
      <c r="D9" s="79">
        <f t="shared" si="0"/>
        <v>130</v>
      </c>
      <c r="E9" s="19">
        <f t="shared" si="1"/>
        <v>58</v>
      </c>
      <c r="F9" s="17">
        <f>SUM(U9+W9+AE9+AI9+AM9)</f>
        <v>50</v>
      </c>
      <c r="G9" s="30">
        <v>8</v>
      </c>
      <c r="H9" s="35">
        <v>11</v>
      </c>
      <c r="I9" s="105">
        <v>8</v>
      </c>
      <c r="J9" s="35">
        <v>11</v>
      </c>
      <c r="K9" s="35">
        <v>8</v>
      </c>
      <c r="L9" s="26">
        <v>12</v>
      </c>
      <c r="M9" s="26">
        <v>7</v>
      </c>
      <c r="N9" s="26">
        <v>11</v>
      </c>
      <c r="O9" s="28">
        <v>8</v>
      </c>
      <c r="P9" s="28">
        <v>3</v>
      </c>
      <c r="Q9" s="28">
        <v>7</v>
      </c>
      <c r="R9" s="28">
        <v>4</v>
      </c>
      <c r="S9" s="28">
        <v>4</v>
      </c>
      <c r="T9" s="42">
        <v>7</v>
      </c>
      <c r="U9" s="108">
        <v>10</v>
      </c>
      <c r="V9" s="42">
        <v>10</v>
      </c>
      <c r="W9" s="108">
        <v>9</v>
      </c>
      <c r="X9" s="42">
        <v>10</v>
      </c>
      <c r="Y9" s="42">
        <v>7</v>
      </c>
      <c r="Z9" s="42">
        <v>3</v>
      </c>
      <c r="AA9" s="42">
        <v>7</v>
      </c>
      <c r="AB9" s="42">
        <v>3</v>
      </c>
      <c r="AC9" s="42">
        <v>7</v>
      </c>
      <c r="AD9" s="67">
        <v>7</v>
      </c>
      <c r="AE9" s="108">
        <v>11</v>
      </c>
      <c r="AF9" s="67">
        <v>10</v>
      </c>
      <c r="AG9" s="67">
        <v>9</v>
      </c>
      <c r="AH9" s="67">
        <v>8</v>
      </c>
      <c r="AI9" s="108">
        <v>10</v>
      </c>
      <c r="AJ9" s="67">
        <v>3</v>
      </c>
      <c r="AK9" s="67">
        <v>8</v>
      </c>
      <c r="AL9" s="67">
        <v>2</v>
      </c>
      <c r="AM9" s="110">
        <v>10</v>
      </c>
      <c r="AN9" s="68"/>
      <c r="AO9" s="68"/>
      <c r="AP9" s="68"/>
      <c r="AQ9" s="68"/>
    </row>
    <row r="10" spans="1:53" ht="13">
      <c r="A10" s="18">
        <v>6</v>
      </c>
      <c r="B10" s="20" t="s">
        <v>129</v>
      </c>
      <c r="C10" s="141" t="s">
        <v>19</v>
      </c>
      <c r="D10" s="79">
        <f t="shared" si="0"/>
        <v>55</v>
      </c>
      <c r="E10" s="19">
        <f t="shared" si="1"/>
        <v>38</v>
      </c>
      <c r="F10" s="17">
        <f>SUM(M10+O10+AE10+AG10+AI10)</f>
        <v>33</v>
      </c>
      <c r="G10" s="30">
        <v>5</v>
      </c>
      <c r="H10" s="35">
        <v>14</v>
      </c>
      <c r="I10" s="105">
        <v>5</v>
      </c>
      <c r="J10" s="35">
        <v>14</v>
      </c>
      <c r="K10" s="35">
        <v>5</v>
      </c>
      <c r="L10" s="26">
        <v>13</v>
      </c>
      <c r="M10" s="106">
        <v>6</v>
      </c>
      <c r="N10" s="26">
        <v>13</v>
      </c>
      <c r="O10" s="112">
        <v>6</v>
      </c>
      <c r="P10" s="28">
        <v>7</v>
      </c>
      <c r="Q10" s="28">
        <v>2</v>
      </c>
      <c r="R10" s="28">
        <v>7</v>
      </c>
      <c r="S10" s="28">
        <v>1</v>
      </c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67">
        <v>10</v>
      </c>
      <c r="AE10" s="108">
        <v>8</v>
      </c>
      <c r="AF10" s="67">
        <v>12</v>
      </c>
      <c r="AG10" s="108">
        <v>7</v>
      </c>
      <c r="AH10" s="67">
        <v>12</v>
      </c>
      <c r="AI10" s="108">
        <v>6</v>
      </c>
      <c r="AJ10" s="67">
        <v>5</v>
      </c>
      <c r="AK10" s="67">
        <v>5</v>
      </c>
      <c r="AL10" s="67">
        <v>5</v>
      </c>
      <c r="AM10" s="67">
        <v>4</v>
      </c>
      <c r="AN10" s="68"/>
      <c r="AO10" s="68"/>
      <c r="AP10" s="68"/>
      <c r="AQ10" s="68"/>
    </row>
    <row r="11" spans="1:53" ht="13">
      <c r="A11" s="18">
        <v>7</v>
      </c>
      <c r="B11" s="20" t="s">
        <v>267</v>
      </c>
      <c r="C11" s="141" t="s">
        <v>212</v>
      </c>
      <c r="D11" s="79">
        <f t="shared" si="0"/>
        <v>21</v>
      </c>
      <c r="E11" s="19">
        <f t="shared" si="1"/>
        <v>14</v>
      </c>
      <c r="F11" s="17">
        <f>SUM(U11+AE11+AG11+AI11+AK11)</f>
        <v>14</v>
      </c>
      <c r="G11" s="30">
        <v>0</v>
      </c>
      <c r="H11" s="35"/>
      <c r="I11" s="35"/>
      <c r="J11" s="35"/>
      <c r="K11" s="35"/>
      <c r="L11" s="26"/>
      <c r="M11" s="26"/>
      <c r="N11" s="26"/>
      <c r="O11" s="28"/>
      <c r="P11" s="28"/>
      <c r="Q11" s="28"/>
      <c r="R11" s="28"/>
      <c r="S11" s="28"/>
      <c r="T11" s="42">
        <v>15</v>
      </c>
      <c r="U11" s="108">
        <v>2</v>
      </c>
      <c r="V11" s="42">
        <v>17</v>
      </c>
      <c r="W11" s="42">
        <v>2</v>
      </c>
      <c r="X11" s="42">
        <v>16</v>
      </c>
      <c r="Y11" s="42">
        <v>1</v>
      </c>
      <c r="Z11" s="42">
        <v>8</v>
      </c>
      <c r="AA11" s="42">
        <v>1</v>
      </c>
      <c r="AB11" s="42">
        <v>8</v>
      </c>
      <c r="AC11" s="42">
        <v>1</v>
      </c>
      <c r="AD11" s="67">
        <v>16</v>
      </c>
      <c r="AE11" s="108">
        <v>2</v>
      </c>
      <c r="AF11" s="67">
        <v>15</v>
      </c>
      <c r="AG11" s="108">
        <v>4</v>
      </c>
      <c r="AH11" s="67">
        <v>15</v>
      </c>
      <c r="AI11" s="108">
        <v>3</v>
      </c>
      <c r="AJ11" s="67">
        <v>7</v>
      </c>
      <c r="AK11" s="110">
        <v>3</v>
      </c>
      <c r="AL11" s="67">
        <v>7</v>
      </c>
      <c r="AM11" s="67">
        <v>2</v>
      </c>
      <c r="AN11" s="68"/>
      <c r="AO11" s="68"/>
      <c r="AP11" s="68"/>
      <c r="AQ11" s="68"/>
    </row>
    <row r="12" spans="1:53" ht="13">
      <c r="A12" s="18">
        <v>8</v>
      </c>
      <c r="B12" s="20" t="s">
        <v>81</v>
      </c>
      <c r="C12" s="141" t="s">
        <v>44</v>
      </c>
      <c r="D12" s="79">
        <f t="shared" si="0"/>
        <v>14</v>
      </c>
      <c r="E12" s="19">
        <f t="shared" si="1"/>
        <v>11</v>
      </c>
      <c r="F12" s="17">
        <f>SUM(M12+O12+AE12+AG12+AI12)</f>
        <v>10</v>
      </c>
      <c r="G12" s="30">
        <v>1</v>
      </c>
      <c r="H12" s="35">
        <v>18</v>
      </c>
      <c r="I12" s="105">
        <v>1</v>
      </c>
      <c r="J12" s="35">
        <v>18</v>
      </c>
      <c r="K12" s="35">
        <v>1</v>
      </c>
      <c r="L12" s="26">
        <v>17</v>
      </c>
      <c r="M12" s="106">
        <v>2</v>
      </c>
      <c r="N12" s="26">
        <v>18</v>
      </c>
      <c r="O12" s="112">
        <v>1</v>
      </c>
      <c r="P12" s="28"/>
      <c r="Q12" s="28"/>
      <c r="R12" s="28"/>
      <c r="S12" s="28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67">
        <v>15</v>
      </c>
      <c r="AE12" s="108">
        <v>3</v>
      </c>
      <c r="AF12" s="67">
        <v>17</v>
      </c>
      <c r="AG12" s="108">
        <v>2</v>
      </c>
      <c r="AH12" s="67">
        <v>16</v>
      </c>
      <c r="AI12" s="108">
        <v>2</v>
      </c>
      <c r="AJ12" s="67">
        <v>9</v>
      </c>
      <c r="AK12" s="67">
        <v>1</v>
      </c>
      <c r="AL12" s="67">
        <v>9</v>
      </c>
      <c r="AM12" s="67">
        <v>1</v>
      </c>
      <c r="AN12" s="68"/>
      <c r="AO12" s="68"/>
      <c r="AP12" s="68"/>
      <c r="AQ12" s="68"/>
    </row>
    <row r="13" spans="1:53" ht="13">
      <c r="A13" s="18"/>
      <c r="B13" s="20"/>
      <c r="C13" s="141"/>
      <c r="D13" s="20"/>
      <c r="E13" s="19"/>
      <c r="F13" s="17"/>
      <c r="G13" s="30"/>
      <c r="H13" s="55"/>
      <c r="I13" s="55"/>
      <c r="J13" s="55"/>
      <c r="K13" s="55"/>
      <c r="L13" s="18"/>
      <c r="M13" s="18"/>
      <c r="N13" s="18"/>
      <c r="O13" s="24"/>
      <c r="P13" s="24"/>
      <c r="Q13" s="24"/>
      <c r="R13" s="24"/>
      <c r="S13" s="24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  <c r="AO13" s="55"/>
      <c r="AP13" s="55"/>
      <c r="AQ13" s="55"/>
    </row>
    <row r="14" spans="1:53">
      <c r="H14" s="80"/>
      <c r="I14" s="80"/>
      <c r="J14" s="80"/>
      <c r="K14" s="80"/>
      <c r="L14" s="81"/>
      <c r="M14" s="81"/>
      <c r="N14" s="81"/>
      <c r="O14" s="81"/>
      <c r="P14" s="81"/>
      <c r="Q14" s="81"/>
      <c r="R14" s="81"/>
      <c r="S14" s="81"/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80"/>
      <c r="AE14" s="80"/>
      <c r="AF14" s="80"/>
      <c r="AG14" s="80"/>
      <c r="AH14" s="80"/>
      <c r="AI14" s="80"/>
      <c r="AJ14" s="80"/>
      <c r="AK14" s="80"/>
      <c r="AL14" s="80"/>
      <c r="AM14" s="80"/>
      <c r="AN14" s="80"/>
      <c r="AO14" s="80"/>
      <c r="AP14" s="80"/>
      <c r="AQ14" s="80"/>
    </row>
    <row r="15" spans="1:53" ht="13" thickBot="1">
      <c r="H15" s="80"/>
      <c r="I15" s="80"/>
      <c r="J15" s="80"/>
      <c r="K15" s="80"/>
      <c r="L15" s="81"/>
      <c r="M15" s="81"/>
      <c r="N15" s="81"/>
      <c r="O15" s="81"/>
      <c r="P15" s="81"/>
      <c r="Q15" s="81"/>
      <c r="R15" s="81"/>
      <c r="S15" s="81"/>
      <c r="T15" s="80"/>
      <c r="U15" s="80"/>
      <c r="V15" s="80"/>
      <c r="W15" s="80"/>
      <c r="X15" s="80"/>
      <c r="Y15" s="80"/>
      <c r="Z15" s="80"/>
      <c r="AA15" s="80"/>
      <c r="AB15" s="80"/>
      <c r="AC15" s="80"/>
      <c r="AD15" s="80"/>
      <c r="AE15" s="80"/>
      <c r="AF15" s="80"/>
      <c r="AG15" s="80"/>
      <c r="AH15" s="80"/>
      <c r="AI15" s="80"/>
      <c r="AJ15" s="80"/>
      <c r="AK15" s="80"/>
      <c r="AL15" s="80"/>
      <c r="AM15" s="80"/>
      <c r="AN15" s="80"/>
      <c r="AO15" s="80"/>
      <c r="AP15" s="80"/>
      <c r="AQ15" s="80"/>
    </row>
    <row r="16" spans="1:53" ht="13.5" thickBot="1">
      <c r="A16" s="3"/>
      <c r="B16" s="22" t="s">
        <v>186</v>
      </c>
      <c r="C16" s="4"/>
      <c r="D16" s="129" t="s">
        <v>423</v>
      </c>
      <c r="E16" s="163" t="s">
        <v>442</v>
      </c>
      <c r="F16" s="164"/>
      <c r="G16" s="165"/>
      <c r="H16" s="173" t="s">
        <v>307</v>
      </c>
      <c r="I16" s="167"/>
      <c r="J16" s="167"/>
      <c r="K16" s="177"/>
      <c r="L16" s="178" t="s">
        <v>182</v>
      </c>
      <c r="M16" s="178"/>
      <c r="N16" s="178"/>
      <c r="O16" s="178"/>
      <c r="P16" s="178"/>
      <c r="Q16" s="178"/>
      <c r="R16" s="178"/>
      <c r="S16" s="178"/>
      <c r="T16" s="169" t="s">
        <v>308</v>
      </c>
      <c r="U16" s="169"/>
      <c r="V16" s="169"/>
      <c r="W16" s="169"/>
      <c r="X16" s="169"/>
      <c r="Y16" s="169"/>
      <c r="Z16" s="169"/>
      <c r="AA16" s="169"/>
      <c r="AB16" s="169"/>
      <c r="AC16" s="169"/>
      <c r="AD16" s="169" t="s">
        <v>90</v>
      </c>
      <c r="AE16" s="169"/>
      <c r="AF16" s="169"/>
      <c r="AG16" s="169"/>
      <c r="AH16" s="169"/>
      <c r="AI16" s="169"/>
      <c r="AJ16" s="169"/>
      <c r="AK16" s="169"/>
      <c r="AL16" s="169"/>
      <c r="AM16" s="169"/>
      <c r="AN16" s="170" t="s">
        <v>143</v>
      </c>
      <c r="AO16" s="171"/>
      <c r="AP16" s="171"/>
      <c r="AQ16" s="172"/>
      <c r="AR16" s="5"/>
      <c r="AS16" s="5"/>
      <c r="AT16" s="5"/>
      <c r="AU16" s="5"/>
      <c r="AV16" s="5"/>
      <c r="AW16" s="5"/>
      <c r="AX16" s="5"/>
      <c r="AY16" s="5"/>
      <c r="AZ16" s="5"/>
      <c r="BA16" s="5"/>
    </row>
    <row r="17" spans="1:53" ht="13">
      <c r="A17" s="6"/>
      <c r="B17" s="91"/>
      <c r="C17" s="7"/>
      <c r="D17" s="8" t="s">
        <v>0</v>
      </c>
      <c r="E17" s="8" t="s">
        <v>0</v>
      </c>
      <c r="F17" s="9" t="s">
        <v>1</v>
      </c>
      <c r="G17" s="9" t="s">
        <v>2</v>
      </c>
      <c r="H17" s="32" t="s">
        <v>3</v>
      </c>
      <c r="I17" s="33"/>
      <c r="J17" s="34" t="s">
        <v>3</v>
      </c>
      <c r="K17" s="33"/>
      <c r="L17" s="36" t="s">
        <v>3</v>
      </c>
      <c r="M17" s="37"/>
      <c r="N17" s="37" t="s">
        <v>3</v>
      </c>
      <c r="O17" s="37"/>
      <c r="P17" s="37" t="s">
        <v>3</v>
      </c>
      <c r="Q17" s="37"/>
      <c r="R17" s="38" t="s">
        <v>3</v>
      </c>
      <c r="S17" s="38"/>
      <c r="T17" s="39" t="s">
        <v>3</v>
      </c>
      <c r="U17" s="40"/>
      <c r="V17" s="39" t="s">
        <v>3</v>
      </c>
      <c r="W17" s="40"/>
      <c r="X17" s="39" t="s">
        <v>3</v>
      </c>
      <c r="Y17" s="40"/>
      <c r="Z17" s="39" t="s">
        <v>3</v>
      </c>
      <c r="AA17" s="39"/>
      <c r="AB17" s="39" t="s">
        <v>3</v>
      </c>
      <c r="AC17" s="41"/>
      <c r="AD17" s="57" t="s">
        <v>3</v>
      </c>
      <c r="AE17" s="58"/>
      <c r="AF17" s="57" t="s">
        <v>3</v>
      </c>
      <c r="AG17" s="58"/>
      <c r="AH17" s="57" t="s">
        <v>3</v>
      </c>
      <c r="AI17" s="58"/>
      <c r="AJ17" s="57" t="s">
        <v>3</v>
      </c>
      <c r="AK17" s="57"/>
      <c r="AL17" s="57" t="s">
        <v>3</v>
      </c>
      <c r="AM17" s="59"/>
      <c r="AN17" s="62" t="s">
        <v>3</v>
      </c>
      <c r="AO17" s="63"/>
      <c r="AP17" s="63" t="s">
        <v>3</v>
      </c>
      <c r="AQ17" s="64"/>
    </row>
    <row r="18" spans="1:53" ht="14">
      <c r="A18" s="10"/>
      <c r="B18" s="11" t="s">
        <v>60</v>
      </c>
      <c r="C18" s="12" t="s">
        <v>4</v>
      </c>
      <c r="D18" s="13" t="s">
        <v>5</v>
      </c>
      <c r="E18" s="13" t="s">
        <v>5</v>
      </c>
      <c r="F18" s="14" t="s">
        <v>5</v>
      </c>
      <c r="G18" s="14" t="s">
        <v>5</v>
      </c>
      <c r="H18" s="43" t="s">
        <v>247</v>
      </c>
      <c r="I18" s="44" t="s">
        <v>5</v>
      </c>
      <c r="J18" s="43" t="s">
        <v>266</v>
      </c>
      <c r="K18" s="44" t="s">
        <v>5</v>
      </c>
      <c r="L18" s="46" t="s">
        <v>248</v>
      </c>
      <c r="M18" s="45" t="s">
        <v>5</v>
      </c>
      <c r="N18" s="46" t="s">
        <v>249</v>
      </c>
      <c r="O18" s="47" t="s">
        <v>5</v>
      </c>
      <c r="P18" s="46" t="s">
        <v>250</v>
      </c>
      <c r="Q18" s="47" t="s">
        <v>5</v>
      </c>
      <c r="R18" s="48" t="s">
        <v>398</v>
      </c>
      <c r="S18" s="49" t="s">
        <v>5</v>
      </c>
      <c r="T18" s="50" t="s">
        <v>277</v>
      </c>
      <c r="U18" s="51" t="s">
        <v>5</v>
      </c>
      <c r="V18" s="50" t="s">
        <v>248</v>
      </c>
      <c r="W18" s="51" t="s">
        <v>5</v>
      </c>
      <c r="X18" s="50" t="s">
        <v>281</v>
      </c>
      <c r="Y18" s="51"/>
      <c r="Z18" s="50" t="s">
        <v>250</v>
      </c>
      <c r="AA18" s="51" t="s">
        <v>5</v>
      </c>
      <c r="AB18" s="50" t="s">
        <v>278</v>
      </c>
      <c r="AC18" s="51" t="s">
        <v>5</v>
      </c>
      <c r="AD18" s="60" t="s">
        <v>277</v>
      </c>
      <c r="AE18" s="61" t="s">
        <v>5</v>
      </c>
      <c r="AF18" s="60" t="s">
        <v>248</v>
      </c>
      <c r="AG18" s="61" t="s">
        <v>5</v>
      </c>
      <c r="AH18" s="60" t="s">
        <v>249</v>
      </c>
      <c r="AI18" s="61" t="s">
        <v>5</v>
      </c>
      <c r="AJ18" s="60" t="s">
        <v>250</v>
      </c>
      <c r="AK18" s="61" t="s">
        <v>5</v>
      </c>
      <c r="AL18" s="60" t="s">
        <v>278</v>
      </c>
      <c r="AM18" s="61" t="s">
        <v>5</v>
      </c>
      <c r="AN18" s="65" t="s">
        <v>282</v>
      </c>
      <c r="AO18" s="66" t="s">
        <v>5</v>
      </c>
      <c r="AP18" s="65" t="s">
        <v>283</v>
      </c>
      <c r="AQ18" s="66" t="s">
        <v>5</v>
      </c>
      <c r="AR18" s="15"/>
      <c r="AS18" s="15"/>
      <c r="AT18" s="15"/>
      <c r="AU18" s="15"/>
      <c r="AV18" s="15"/>
      <c r="AW18" s="15"/>
      <c r="AX18" s="15"/>
      <c r="AY18" s="15"/>
      <c r="AZ18" s="15"/>
      <c r="BA18" s="15"/>
    </row>
    <row r="19" spans="1:53" ht="13">
      <c r="A19" s="93">
        <v>1</v>
      </c>
      <c r="B19" s="94" t="s">
        <v>37</v>
      </c>
      <c r="C19" s="6" t="s">
        <v>11</v>
      </c>
      <c r="D19" s="79">
        <f t="shared" ref="D19:D31" si="2">SUM(I19+K19+M19+O19+Q19+S19+U19+W19+Y19+AA19+AC19+AE19+AG19+AI19+AK19+AM19+AO19+AQ19)</f>
        <v>236</v>
      </c>
      <c r="E19" s="16"/>
      <c r="F19" s="17"/>
      <c r="G19" s="30"/>
      <c r="H19" s="35">
        <v>3</v>
      </c>
      <c r="I19" s="35">
        <v>17</v>
      </c>
      <c r="J19" s="35">
        <v>1</v>
      </c>
      <c r="K19" s="35">
        <v>25</v>
      </c>
      <c r="L19" s="26">
        <v>4</v>
      </c>
      <c r="M19" s="26">
        <v>15</v>
      </c>
      <c r="N19" s="26">
        <v>4</v>
      </c>
      <c r="O19" s="28">
        <v>15</v>
      </c>
      <c r="P19" s="28">
        <v>2</v>
      </c>
      <c r="Q19" s="28">
        <v>10</v>
      </c>
      <c r="R19" s="28">
        <v>1</v>
      </c>
      <c r="S19" s="28">
        <v>12</v>
      </c>
      <c r="T19" s="42">
        <v>2</v>
      </c>
      <c r="U19" s="42">
        <v>19</v>
      </c>
      <c r="V19" s="42">
        <v>3</v>
      </c>
      <c r="W19" s="42">
        <v>17</v>
      </c>
      <c r="X19" s="42">
        <v>5</v>
      </c>
      <c r="Y19" s="42">
        <v>12</v>
      </c>
      <c r="Z19" s="42">
        <v>2</v>
      </c>
      <c r="AA19" s="42">
        <v>10</v>
      </c>
      <c r="AB19" s="42">
        <v>2</v>
      </c>
      <c r="AC19" s="42">
        <v>10</v>
      </c>
      <c r="AD19" s="67">
        <v>1</v>
      </c>
      <c r="AE19" s="67">
        <v>24</v>
      </c>
      <c r="AF19" s="67">
        <v>2</v>
      </c>
      <c r="AG19" s="67">
        <v>21</v>
      </c>
      <c r="AH19" s="67">
        <v>7</v>
      </c>
      <c r="AI19" s="67">
        <v>11</v>
      </c>
      <c r="AJ19" s="67">
        <v>2</v>
      </c>
      <c r="AK19" s="67">
        <v>11</v>
      </c>
      <c r="AL19" s="67">
        <v>3</v>
      </c>
      <c r="AM19" s="67">
        <v>7</v>
      </c>
      <c r="AN19" s="68"/>
      <c r="AO19" s="68"/>
      <c r="AP19" s="68"/>
      <c r="AQ19" s="68"/>
    </row>
    <row r="20" spans="1:53" ht="13">
      <c r="A20" s="93">
        <v>2</v>
      </c>
      <c r="B20" s="94" t="s">
        <v>35</v>
      </c>
      <c r="C20" s="6" t="s">
        <v>11</v>
      </c>
      <c r="D20" s="79">
        <f t="shared" si="2"/>
        <v>221</v>
      </c>
      <c r="E20" s="16"/>
      <c r="F20" s="17"/>
      <c r="G20" s="30"/>
      <c r="H20" s="35">
        <v>2</v>
      </c>
      <c r="I20" s="35">
        <v>21</v>
      </c>
      <c r="J20" s="35">
        <v>2</v>
      </c>
      <c r="K20" s="35">
        <v>21</v>
      </c>
      <c r="L20" s="26">
        <v>3</v>
      </c>
      <c r="M20" s="26">
        <v>17</v>
      </c>
      <c r="N20" s="26">
        <v>2</v>
      </c>
      <c r="O20" s="28">
        <v>21</v>
      </c>
      <c r="P20" s="28">
        <v>2</v>
      </c>
      <c r="Q20" s="28">
        <v>10</v>
      </c>
      <c r="R20" s="28">
        <v>1</v>
      </c>
      <c r="S20" s="28">
        <v>12</v>
      </c>
      <c r="T20" s="42">
        <v>8</v>
      </c>
      <c r="U20" s="42">
        <v>9</v>
      </c>
      <c r="V20" s="42">
        <v>4</v>
      </c>
      <c r="W20" s="42">
        <v>15</v>
      </c>
      <c r="X20" s="42">
        <v>2</v>
      </c>
      <c r="Y20" s="42">
        <v>19</v>
      </c>
      <c r="Z20" s="42">
        <v>2</v>
      </c>
      <c r="AA20" s="42">
        <v>10</v>
      </c>
      <c r="AB20" s="42">
        <v>2</v>
      </c>
      <c r="AC20" s="42">
        <v>10</v>
      </c>
      <c r="AD20" s="67">
        <v>5</v>
      </c>
      <c r="AE20" s="67">
        <v>13</v>
      </c>
      <c r="AF20" s="67">
        <v>7</v>
      </c>
      <c r="AG20" s="67">
        <v>12</v>
      </c>
      <c r="AH20" s="67">
        <v>5</v>
      </c>
      <c r="AI20" s="67">
        <v>13</v>
      </c>
      <c r="AJ20" s="67">
        <v>2</v>
      </c>
      <c r="AK20" s="67">
        <v>11</v>
      </c>
      <c r="AL20" s="67">
        <v>3</v>
      </c>
      <c r="AM20" s="67">
        <v>7</v>
      </c>
      <c r="AN20" s="68"/>
      <c r="AO20" s="68"/>
      <c r="AP20" s="68"/>
      <c r="AQ20" s="68"/>
    </row>
    <row r="21" spans="1:53" ht="13">
      <c r="A21" s="93">
        <v>3</v>
      </c>
      <c r="B21" s="94" t="s">
        <v>32</v>
      </c>
      <c r="C21" s="138" t="s">
        <v>33</v>
      </c>
      <c r="D21" s="79">
        <f t="shared" si="2"/>
        <v>138</v>
      </c>
      <c r="E21" s="19"/>
      <c r="F21" s="17"/>
      <c r="G21" s="30"/>
      <c r="H21" s="35">
        <v>7</v>
      </c>
      <c r="I21" s="35">
        <v>12</v>
      </c>
      <c r="J21" s="35">
        <v>8</v>
      </c>
      <c r="K21" s="35">
        <v>11</v>
      </c>
      <c r="L21" s="26">
        <v>7</v>
      </c>
      <c r="M21" s="26">
        <v>12</v>
      </c>
      <c r="N21" s="26">
        <v>8</v>
      </c>
      <c r="O21" s="28">
        <v>11</v>
      </c>
      <c r="P21" s="28">
        <v>4</v>
      </c>
      <c r="Q21" s="28">
        <v>5</v>
      </c>
      <c r="R21" s="28">
        <v>3</v>
      </c>
      <c r="S21" s="28">
        <v>6</v>
      </c>
      <c r="T21" s="42"/>
      <c r="U21" s="42"/>
      <c r="V21" s="42">
        <v>9</v>
      </c>
      <c r="W21" s="42">
        <v>10</v>
      </c>
      <c r="X21" s="42">
        <v>7</v>
      </c>
      <c r="Y21" s="42">
        <v>10</v>
      </c>
      <c r="Z21" s="42">
        <v>4</v>
      </c>
      <c r="AA21" s="42">
        <v>5</v>
      </c>
      <c r="AB21" s="42">
        <v>4</v>
      </c>
      <c r="AC21" s="42">
        <v>5</v>
      </c>
      <c r="AD21" s="67">
        <v>4</v>
      </c>
      <c r="AE21" s="67">
        <v>14</v>
      </c>
      <c r="AF21" s="67">
        <v>3</v>
      </c>
      <c r="AG21" s="67">
        <v>17</v>
      </c>
      <c r="AH21" s="67">
        <v>4</v>
      </c>
      <c r="AI21" s="67">
        <v>14</v>
      </c>
      <c r="AJ21" s="67">
        <v>4</v>
      </c>
      <c r="AK21" s="67">
        <v>6</v>
      </c>
      <c r="AL21" s="67"/>
      <c r="AM21" s="67"/>
      <c r="AN21" s="68"/>
      <c r="AO21" s="68"/>
      <c r="AP21" s="68"/>
      <c r="AQ21" s="68"/>
    </row>
    <row r="22" spans="1:53" ht="13">
      <c r="A22" s="93">
        <v>4</v>
      </c>
      <c r="B22" s="94" t="s">
        <v>87</v>
      </c>
      <c r="C22" s="138" t="s">
        <v>41</v>
      </c>
      <c r="D22" s="79">
        <f t="shared" si="2"/>
        <v>124</v>
      </c>
      <c r="E22" s="19"/>
      <c r="F22" s="17"/>
      <c r="G22" s="30"/>
      <c r="H22" s="35">
        <v>10</v>
      </c>
      <c r="I22" s="35">
        <v>9</v>
      </c>
      <c r="J22" s="35">
        <v>10</v>
      </c>
      <c r="K22" s="35">
        <v>9</v>
      </c>
      <c r="L22" s="26">
        <v>1</v>
      </c>
      <c r="M22" s="26">
        <v>24</v>
      </c>
      <c r="N22" s="26">
        <v>6</v>
      </c>
      <c r="O22" s="28">
        <v>13</v>
      </c>
      <c r="P22" s="28">
        <v>4</v>
      </c>
      <c r="Q22" s="28">
        <v>5</v>
      </c>
      <c r="R22" s="28">
        <v>3</v>
      </c>
      <c r="S22" s="28">
        <v>6</v>
      </c>
      <c r="T22" s="42">
        <v>1</v>
      </c>
      <c r="U22" s="42">
        <v>23</v>
      </c>
      <c r="V22" s="42">
        <v>1</v>
      </c>
      <c r="W22" s="42">
        <v>25</v>
      </c>
      <c r="X22" s="42"/>
      <c r="Y22" s="42"/>
      <c r="Z22" s="42">
        <v>4</v>
      </c>
      <c r="AA22" s="42">
        <v>5</v>
      </c>
      <c r="AB22" s="42">
        <v>4</v>
      </c>
      <c r="AC22" s="42">
        <v>5</v>
      </c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8"/>
      <c r="AO22" s="68"/>
      <c r="AP22" s="68"/>
      <c r="AQ22" s="68"/>
    </row>
    <row r="23" spans="1:53" ht="13">
      <c r="A23" s="93">
        <v>5</v>
      </c>
      <c r="B23" s="94" t="s">
        <v>38</v>
      </c>
      <c r="C23" s="138" t="s">
        <v>28</v>
      </c>
      <c r="D23" s="79">
        <f t="shared" si="2"/>
        <v>123</v>
      </c>
      <c r="E23" s="19"/>
      <c r="F23" s="17"/>
      <c r="G23" s="30"/>
      <c r="H23" s="35">
        <v>8</v>
      </c>
      <c r="I23" s="35">
        <v>11</v>
      </c>
      <c r="J23" s="35">
        <v>5</v>
      </c>
      <c r="K23" s="35">
        <v>14</v>
      </c>
      <c r="L23" s="26">
        <v>10</v>
      </c>
      <c r="M23" s="26">
        <v>9</v>
      </c>
      <c r="N23" s="26">
        <v>9</v>
      </c>
      <c r="O23" s="28">
        <v>10</v>
      </c>
      <c r="P23" s="28">
        <v>5</v>
      </c>
      <c r="Q23" s="28">
        <v>4</v>
      </c>
      <c r="R23" s="28">
        <v>6</v>
      </c>
      <c r="S23" s="28">
        <v>2</v>
      </c>
      <c r="T23" s="42">
        <v>6</v>
      </c>
      <c r="U23" s="42">
        <v>11</v>
      </c>
      <c r="V23" s="42">
        <v>7</v>
      </c>
      <c r="W23" s="42">
        <v>12</v>
      </c>
      <c r="X23" s="42">
        <v>8</v>
      </c>
      <c r="Y23" s="42">
        <v>9</v>
      </c>
      <c r="Z23" s="42">
        <v>5</v>
      </c>
      <c r="AA23" s="42">
        <v>4</v>
      </c>
      <c r="AB23" s="42">
        <v>5</v>
      </c>
      <c r="AC23" s="42">
        <v>4</v>
      </c>
      <c r="AD23" s="67">
        <v>8</v>
      </c>
      <c r="AE23" s="67">
        <v>10</v>
      </c>
      <c r="AF23" s="67">
        <v>8</v>
      </c>
      <c r="AG23" s="67">
        <v>11</v>
      </c>
      <c r="AH23" s="67">
        <v>6</v>
      </c>
      <c r="AI23" s="67">
        <v>12</v>
      </c>
      <c r="AJ23" s="67"/>
      <c r="AK23" s="67"/>
      <c r="AL23" s="67"/>
      <c r="AM23" s="67"/>
      <c r="AN23" s="68"/>
      <c r="AO23" s="68"/>
      <c r="AP23" s="68"/>
      <c r="AQ23" s="68"/>
    </row>
    <row r="24" spans="1:53" ht="13">
      <c r="A24" s="93">
        <v>6</v>
      </c>
      <c r="B24" s="92" t="s">
        <v>89</v>
      </c>
      <c r="C24" s="141" t="s">
        <v>39</v>
      </c>
      <c r="D24" s="79">
        <f t="shared" si="2"/>
        <v>104</v>
      </c>
      <c r="E24" s="19"/>
      <c r="F24" s="17"/>
      <c r="G24" s="30"/>
      <c r="H24" s="35">
        <v>9</v>
      </c>
      <c r="I24" s="35">
        <v>10</v>
      </c>
      <c r="J24" s="35">
        <v>15</v>
      </c>
      <c r="K24" s="35">
        <v>4</v>
      </c>
      <c r="L24" s="26">
        <v>9</v>
      </c>
      <c r="M24" s="26">
        <v>10</v>
      </c>
      <c r="N24" s="26">
        <v>15</v>
      </c>
      <c r="O24" s="28">
        <v>4</v>
      </c>
      <c r="P24" s="28">
        <v>6</v>
      </c>
      <c r="Q24" s="28">
        <v>3</v>
      </c>
      <c r="R24" s="28">
        <v>5</v>
      </c>
      <c r="S24" s="28">
        <v>3</v>
      </c>
      <c r="T24" s="42">
        <v>4</v>
      </c>
      <c r="U24" s="42">
        <v>13</v>
      </c>
      <c r="V24" s="42">
        <v>14</v>
      </c>
      <c r="W24" s="42">
        <v>5</v>
      </c>
      <c r="X24" s="42">
        <v>11</v>
      </c>
      <c r="Y24" s="42">
        <v>6</v>
      </c>
      <c r="Z24" s="42">
        <v>6</v>
      </c>
      <c r="AA24" s="42">
        <v>3</v>
      </c>
      <c r="AB24" s="42">
        <v>6</v>
      </c>
      <c r="AC24" s="42">
        <v>3</v>
      </c>
      <c r="AD24" s="67">
        <v>6</v>
      </c>
      <c r="AE24" s="67">
        <v>12</v>
      </c>
      <c r="AF24" s="67">
        <v>9</v>
      </c>
      <c r="AG24" s="67">
        <v>10</v>
      </c>
      <c r="AH24" s="67">
        <v>9</v>
      </c>
      <c r="AI24" s="67">
        <v>9</v>
      </c>
      <c r="AJ24" s="67">
        <v>6</v>
      </c>
      <c r="AK24" s="67">
        <v>4</v>
      </c>
      <c r="AL24" s="67">
        <v>4</v>
      </c>
      <c r="AM24" s="67">
        <v>5</v>
      </c>
      <c r="AN24" s="68"/>
      <c r="AO24" s="68"/>
      <c r="AP24" s="68"/>
      <c r="AQ24" s="68"/>
    </row>
    <row r="25" spans="1:53" ht="13">
      <c r="A25" s="93">
        <v>7</v>
      </c>
      <c r="B25" s="92" t="s">
        <v>151</v>
      </c>
      <c r="C25" s="141" t="s">
        <v>19</v>
      </c>
      <c r="D25" s="79">
        <f t="shared" si="2"/>
        <v>94</v>
      </c>
      <c r="E25" s="19"/>
      <c r="F25" s="17"/>
      <c r="G25" s="30"/>
      <c r="H25" s="35">
        <v>12</v>
      </c>
      <c r="I25" s="35">
        <v>7</v>
      </c>
      <c r="J25" s="35">
        <v>9</v>
      </c>
      <c r="K25" s="35">
        <v>10</v>
      </c>
      <c r="L25" s="26">
        <v>8</v>
      </c>
      <c r="M25" s="26">
        <v>11</v>
      </c>
      <c r="N25" s="26">
        <v>10</v>
      </c>
      <c r="O25" s="28">
        <v>9</v>
      </c>
      <c r="P25" s="28">
        <v>7</v>
      </c>
      <c r="Q25" s="28">
        <v>2</v>
      </c>
      <c r="R25" s="28">
        <v>7</v>
      </c>
      <c r="S25" s="28">
        <v>1</v>
      </c>
      <c r="T25" s="42">
        <v>10</v>
      </c>
      <c r="U25" s="42">
        <v>7</v>
      </c>
      <c r="V25" s="42">
        <v>11</v>
      </c>
      <c r="W25" s="42">
        <v>8</v>
      </c>
      <c r="X25" s="42">
        <v>9</v>
      </c>
      <c r="Y25" s="42">
        <v>8</v>
      </c>
      <c r="Z25" s="42"/>
      <c r="AA25" s="42"/>
      <c r="AB25" s="42"/>
      <c r="AC25" s="42"/>
      <c r="AD25" s="67">
        <v>11</v>
      </c>
      <c r="AE25" s="67">
        <v>7</v>
      </c>
      <c r="AF25" s="67">
        <v>11</v>
      </c>
      <c r="AG25" s="67">
        <v>8</v>
      </c>
      <c r="AH25" s="67">
        <v>11</v>
      </c>
      <c r="AI25" s="67">
        <v>7</v>
      </c>
      <c r="AJ25" s="67">
        <v>5</v>
      </c>
      <c r="AK25" s="67">
        <v>5</v>
      </c>
      <c r="AL25" s="67">
        <v>5</v>
      </c>
      <c r="AM25" s="67">
        <v>4</v>
      </c>
      <c r="AN25" s="68"/>
      <c r="AO25" s="68"/>
      <c r="AP25" s="68"/>
      <c r="AQ25" s="68"/>
    </row>
    <row r="26" spans="1:53" ht="13">
      <c r="A26" s="93">
        <v>8</v>
      </c>
      <c r="B26" s="92" t="s">
        <v>88</v>
      </c>
      <c r="C26" s="141" t="s">
        <v>43</v>
      </c>
      <c r="D26" s="79">
        <f t="shared" si="2"/>
        <v>60</v>
      </c>
      <c r="E26" s="19"/>
      <c r="F26" s="17"/>
      <c r="G26" s="30"/>
      <c r="H26" s="35">
        <v>15</v>
      </c>
      <c r="I26" s="35">
        <v>4</v>
      </c>
      <c r="J26" s="35">
        <v>13</v>
      </c>
      <c r="K26" s="35">
        <v>6</v>
      </c>
      <c r="L26" s="26">
        <v>15</v>
      </c>
      <c r="M26" s="26">
        <v>4</v>
      </c>
      <c r="N26" s="26">
        <v>14</v>
      </c>
      <c r="O26" s="28">
        <v>5</v>
      </c>
      <c r="P26" s="28">
        <v>8</v>
      </c>
      <c r="Q26" s="28">
        <v>1</v>
      </c>
      <c r="R26" s="28"/>
      <c r="S26" s="28"/>
      <c r="T26" s="42">
        <v>12</v>
      </c>
      <c r="U26" s="42">
        <v>5</v>
      </c>
      <c r="V26" s="42">
        <v>13</v>
      </c>
      <c r="W26" s="42">
        <v>6</v>
      </c>
      <c r="X26" s="42">
        <v>13</v>
      </c>
      <c r="Y26" s="42">
        <v>4</v>
      </c>
      <c r="Z26" s="42">
        <v>7</v>
      </c>
      <c r="AA26" s="42">
        <v>2</v>
      </c>
      <c r="AB26" s="42">
        <v>7</v>
      </c>
      <c r="AC26" s="42">
        <v>2</v>
      </c>
      <c r="AD26" s="67">
        <v>12</v>
      </c>
      <c r="AE26" s="67">
        <v>6</v>
      </c>
      <c r="AF26" s="67">
        <v>13</v>
      </c>
      <c r="AG26" s="67">
        <v>6</v>
      </c>
      <c r="AH26" s="67">
        <v>14</v>
      </c>
      <c r="AI26" s="67">
        <v>4</v>
      </c>
      <c r="AJ26" s="67">
        <v>8</v>
      </c>
      <c r="AK26" s="67">
        <v>2</v>
      </c>
      <c r="AL26" s="67">
        <v>6</v>
      </c>
      <c r="AM26" s="67">
        <v>3</v>
      </c>
      <c r="AN26" s="68"/>
      <c r="AO26" s="68"/>
      <c r="AP26" s="68"/>
      <c r="AQ26" s="68"/>
    </row>
    <row r="27" spans="1:53" ht="13">
      <c r="A27" s="93">
        <v>9</v>
      </c>
      <c r="B27" s="92" t="s">
        <v>42</v>
      </c>
      <c r="C27" s="141" t="s">
        <v>28</v>
      </c>
      <c r="D27" s="79">
        <f t="shared" si="2"/>
        <v>51</v>
      </c>
      <c r="E27" s="19"/>
      <c r="F27" s="17"/>
      <c r="G27" s="30"/>
      <c r="H27" s="35">
        <v>13</v>
      </c>
      <c r="I27" s="35">
        <v>6</v>
      </c>
      <c r="J27" s="35">
        <v>12</v>
      </c>
      <c r="K27" s="35">
        <v>7</v>
      </c>
      <c r="L27" s="26">
        <v>16</v>
      </c>
      <c r="M27" s="26">
        <v>3</v>
      </c>
      <c r="N27" s="26">
        <v>12</v>
      </c>
      <c r="O27" s="28">
        <v>7</v>
      </c>
      <c r="P27" s="28">
        <v>5</v>
      </c>
      <c r="Q27" s="28">
        <v>4</v>
      </c>
      <c r="R27" s="28">
        <v>6</v>
      </c>
      <c r="S27" s="28">
        <v>2</v>
      </c>
      <c r="T27" s="42">
        <v>13</v>
      </c>
      <c r="U27" s="42">
        <v>4</v>
      </c>
      <c r="V27" s="42">
        <v>12</v>
      </c>
      <c r="W27" s="42">
        <v>7</v>
      </c>
      <c r="X27" s="42">
        <v>14</v>
      </c>
      <c r="Y27" s="42">
        <v>3</v>
      </c>
      <c r="Z27" s="42">
        <v>5</v>
      </c>
      <c r="AA27" s="42">
        <v>4</v>
      </c>
      <c r="AB27" s="42">
        <v>5</v>
      </c>
      <c r="AC27" s="42">
        <v>4</v>
      </c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8"/>
      <c r="AO27" s="68"/>
      <c r="AP27" s="68"/>
      <c r="AQ27" s="68"/>
    </row>
    <row r="28" spans="1:53" ht="13">
      <c r="A28" s="93">
        <v>10</v>
      </c>
      <c r="B28" s="92" t="s">
        <v>211</v>
      </c>
      <c r="C28" s="141" t="s">
        <v>212</v>
      </c>
      <c r="D28" s="79">
        <f t="shared" si="2"/>
        <v>36</v>
      </c>
      <c r="E28" s="19"/>
      <c r="F28" s="17"/>
      <c r="G28" s="30"/>
      <c r="H28" s="35">
        <v>17</v>
      </c>
      <c r="I28" s="35">
        <v>2</v>
      </c>
      <c r="J28" s="35">
        <v>17</v>
      </c>
      <c r="K28" s="35">
        <v>2</v>
      </c>
      <c r="L28" s="26">
        <v>14</v>
      </c>
      <c r="M28" s="26">
        <v>5</v>
      </c>
      <c r="N28" s="26">
        <v>17</v>
      </c>
      <c r="O28" s="28">
        <v>2</v>
      </c>
      <c r="P28" s="28"/>
      <c r="Q28" s="28"/>
      <c r="R28" s="28"/>
      <c r="S28" s="28"/>
      <c r="T28" s="42">
        <v>11</v>
      </c>
      <c r="U28" s="42">
        <v>6</v>
      </c>
      <c r="V28" s="42">
        <v>16</v>
      </c>
      <c r="W28" s="42">
        <v>3</v>
      </c>
      <c r="X28" s="42">
        <v>15</v>
      </c>
      <c r="Y28" s="42">
        <v>2</v>
      </c>
      <c r="Z28" s="42">
        <v>8</v>
      </c>
      <c r="AA28" s="42">
        <v>1</v>
      </c>
      <c r="AB28" s="42">
        <v>8</v>
      </c>
      <c r="AC28" s="42">
        <v>1</v>
      </c>
      <c r="AD28" s="67">
        <v>14</v>
      </c>
      <c r="AE28" s="67">
        <v>4</v>
      </c>
      <c r="AF28" s="67">
        <v>16</v>
      </c>
      <c r="AG28" s="67">
        <v>3</v>
      </c>
      <c r="AH28" s="67"/>
      <c r="AI28" s="67"/>
      <c r="AJ28" s="67">
        <v>7</v>
      </c>
      <c r="AK28" s="67">
        <v>3</v>
      </c>
      <c r="AL28" s="67">
        <v>7</v>
      </c>
      <c r="AM28" s="67">
        <v>2</v>
      </c>
      <c r="AN28" s="68"/>
      <c r="AO28" s="68"/>
      <c r="AP28" s="68"/>
      <c r="AQ28" s="68"/>
    </row>
    <row r="29" spans="1:53" ht="13">
      <c r="A29" s="93">
        <v>11</v>
      </c>
      <c r="B29" s="96" t="s">
        <v>83</v>
      </c>
      <c r="C29" s="53" t="s">
        <v>11</v>
      </c>
      <c r="D29" s="79">
        <f t="shared" si="2"/>
        <v>26</v>
      </c>
      <c r="E29" s="19"/>
      <c r="F29" s="17"/>
      <c r="G29" s="30"/>
      <c r="H29" s="35">
        <v>16</v>
      </c>
      <c r="I29" s="35">
        <v>3</v>
      </c>
      <c r="J29" s="35">
        <v>16</v>
      </c>
      <c r="K29" s="35">
        <v>3</v>
      </c>
      <c r="L29" s="26"/>
      <c r="M29" s="26"/>
      <c r="N29" s="26"/>
      <c r="O29" s="28"/>
      <c r="P29" s="28"/>
      <c r="Q29" s="28"/>
      <c r="R29" s="28"/>
      <c r="S29" s="28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67">
        <v>13</v>
      </c>
      <c r="AE29" s="67">
        <v>5</v>
      </c>
      <c r="AF29" s="67">
        <v>14</v>
      </c>
      <c r="AG29" s="67">
        <v>5</v>
      </c>
      <c r="AH29" s="67">
        <v>13</v>
      </c>
      <c r="AI29" s="67">
        <v>5</v>
      </c>
      <c r="AJ29" s="67">
        <v>8</v>
      </c>
      <c r="AK29" s="67">
        <v>2</v>
      </c>
      <c r="AL29" s="67">
        <v>6</v>
      </c>
      <c r="AM29" s="67">
        <v>3</v>
      </c>
      <c r="AN29" s="68"/>
      <c r="AO29" s="68"/>
      <c r="AP29" s="68"/>
      <c r="AQ29" s="68"/>
    </row>
    <row r="30" spans="1:53" ht="13">
      <c r="A30" s="93">
        <v>12</v>
      </c>
      <c r="B30" s="92" t="s">
        <v>396</v>
      </c>
      <c r="C30" s="147" t="s">
        <v>34</v>
      </c>
      <c r="D30" s="79">
        <f t="shared" si="2"/>
        <v>21</v>
      </c>
      <c r="E30" s="19"/>
      <c r="F30" s="17"/>
      <c r="G30" s="30"/>
      <c r="H30" s="35"/>
      <c r="I30" s="35"/>
      <c r="J30" s="35"/>
      <c r="K30" s="35"/>
      <c r="L30" s="26">
        <v>18</v>
      </c>
      <c r="M30" s="26">
        <v>1</v>
      </c>
      <c r="N30" s="26">
        <v>16</v>
      </c>
      <c r="O30" s="28">
        <v>3</v>
      </c>
      <c r="P30" s="28">
        <v>8</v>
      </c>
      <c r="Q30" s="28">
        <v>1</v>
      </c>
      <c r="R30" s="28"/>
      <c r="S30" s="28"/>
      <c r="T30" s="42">
        <v>14</v>
      </c>
      <c r="U30" s="42">
        <v>3</v>
      </c>
      <c r="V30" s="42">
        <v>15</v>
      </c>
      <c r="W30" s="42">
        <v>4</v>
      </c>
      <c r="X30" s="42">
        <v>12</v>
      </c>
      <c r="Y30" s="42">
        <v>5</v>
      </c>
      <c r="Z30" s="42">
        <v>7</v>
      </c>
      <c r="AA30" s="42">
        <v>2</v>
      </c>
      <c r="AB30" s="42">
        <v>7</v>
      </c>
      <c r="AC30" s="42">
        <v>2</v>
      </c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8"/>
      <c r="AO30" s="68"/>
      <c r="AP30" s="68"/>
      <c r="AQ30" s="68"/>
    </row>
    <row r="31" spans="1:53" ht="13">
      <c r="A31" s="93">
        <v>13</v>
      </c>
      <c r="B31" s="97" t="s">
        <v>397</v>
      </c>
      <c r="C31" s="141" t="s">
        <v>22</v>
      </c>
      <c r="D31" s="79">
        <f t="shared" si="2"/>
        <v>5</v>
      </c>
      <c r="E31" s="19"/>
      <c r="F31" s="17"/>
      <c r="G31" s="30"/>
      <c r="H31" s="35"/>
      <c r="I31" s="35"/>
      <c r="J31" s="35"/>
      <c r="K31" s="35"/>
      <c r="L31" s="26"/>
      <c r="M31" s="26"/>
      <c r="N31" s="26"/>
      <c r="O31" s="28"/>
      <c r="P31" s="28"/>
      <c r="Q31" s="28"/>
      <c r="R31" s="28"/>
      <c r="S31" s="28"/>
      <c r="T31" s="42">
        <v>16</v>
      </c>
      <c r="U31" s="42">
        <v>1</v>
      </c>
      <c r="V31" s="42">
        <v>18</v>
      </c>
      <c r="W31" s="42">
        <v>1</v>
      </c>
      <c r="X31" s="42"/>
      <c r="Y31" s="42"/>
      <c r="Z31" s="42"/>
      <c r="AA31" s="42"/>
      <c r="AB31" s="42"/>
      <c r="AC31" s="42"/>
      <c r="AD31" s="67">
        <v>17</v>
      </c>
      <c r="AE31" s="67">
        <v>1</v>
      </c>
      <c r="AF31" s="67">
        <v>18</v>
      </c>
      <c r="AG31" s="67">
        <v>1</v>
      </c>
      <c r="AH31" s="67">
        <v>17</v>
      </c>
      <c r="AI31" s="67">
        <v>1</v>
      </c>
      <c r="AJ31" s="67"/>
      <c r="AK31" s="67"/>
      <c r="AL31" s="67"/>
      <c r="AM31" s="67"/>
      <c r="AN31" s="68"/>
      <c r="AO31" s="68"/>
      <c r="AP31" s="68"/>
      <c r="AQ31" s="68"/>
    </row>
    <row r="32" spans="1:53" ht="13">
      <c r="A32" s="18"/>
      <c r="B32" s="89"/>
      <c r="C32" s="141"/>
      <c r="D32" s="20"/>
      <c r="E32" s="19"/>
      <c r="F32" s="17"/>
      <c r="G32" s="30"/>
      <c r="H32" s="55"/>
      <c r="I32" s="55"/>
      <c r="J32" s="55"/>
      <c r="K32" s="55"/>
      <c r="L32" s="18"/>
      <c r="M32" s="18"/>
      <c r="N32" s="18"/>
      <c r="O32" s="24"/>
      <c r="P32" s="24"/>
      <c r="Q32" s="24"/>
      <c r="R32" s="24"/>
      <c r="S32" s="24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</row>
  </sheetData>
  <sheetProtection selectLockedCells="1" selectUnlockedCells="1"/>
  <sortState ref="A19:BA31">
    <sortCondition descending="1" ref="D19:D31"/>
  </sortState>
  <mergeCells count="12">
    <mergeCell ref="E16:G16"/>
    <mergeCell ref="E2:G2"/>
    <mergeCell ref="L2:S2"/>
    <mergeCell ref="H2:K2"/>
    <mergeCell ref="T2:AC2"/>
    <mergeCell ref="H16:K16"/>
    <mergeCell ref="AD2:AM2"/>
    <mergeCell ref="AN2:AQ2"/>
    <mergeCell ref="L16:S16"/>
    <mergeCell ref="T16:AC16"/>
    <mergeCell ref="AD16:AM16"/>
    <mergeCell ref="AN16:AQ16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-0.249977111117893"/>
  </sheetPr>
  <dimension ref="A2:AM38"/>
  <sheetViews>
    <sheetView tabSelected="1" zoomScale="94" zoomScaleNormal="94" workbookViewId="0">
      <pane xSplit="3" topLeftCell="D1" activePane="topRight" state="frozen"/>
      <selection pane="topRight" activeCell="F11" sqref="F11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7" width="4.6328125" style="1" customWidth="1"/>
    <col min="8" max="8" width="7.6328125" customWidth="1"/>
    <col min="9" max="9" width="3.6328125" customWidth="1"/>
    <col min="10" max="10" width="8.1796875" customWidth="1"/>
    <col min="11" max="11" width="3.6328125" customWidth="1"/>
    <col min="12" max="12" width="7.6328125" customWidth="1"/>
    <col min="13" max="13" width="3.6328125" customWidth="1"/>
    <col min="14" max="14" width="7.36328125" customWidth="1"/>
    <col min="15" max="15" width="4" customWidth="1"/>
    <col min="16" max="16" width="7.6328125" customWidth="1"/>
    <col min="17" max="17" width="3.6328125" customWidth="1"/>
    <col min="18" max="18" width="7.6328125" customWidth="1"/>
    <col min="19" max="19" width="3.6328125" customWidth="1"/>
    <col min="20" max="20" width="7.6328125" customWidth="1"/>
    <col min="21" max="21" width="3.6328125" customWidth="1"/>
    <col min="22" max="22" width="7.81640625" customWidth="1"/>
    <col min="23" max="23" width="3.6328125" customWidth="1"/>
    <col min="24" max="24" width="8.08984375" style="1" customWidth="1"/>
    <col min="25" max="25" width="3.6328125" style="2" customWidth="1"/>
    <col min="26" max="26" width="7" style="1" customWidth="1"/>
    <col min="27" max="27" width="3.6328125" style="2" customWidth="1"/>
    <col min="28" max="28" width="7.81640625" style="1" customWidth="1"/>
    <col min="29" max="29" width="3.6328125" style="2" customWidth="1"/>
    <col min="30" max="30" width="7.453125" style="2" customWidth="1"/>
    <col min="31" max="31" width="3.6328125" style="2" customWidth="1"/>
    <col min="32" max="32" width="7" style="1" customWidth="1"/>
    <col min="33" max="33" width="3.6328125" style="2" customWidth="1"/>
    <col min="34" max="34" width="8.08984375" style="1" customWidth="1"/>
    <col min="35" max="35" width="3.6328125" style="2" customWidth="1"/>
    <col min="36" max="36" width="8.1796875" style="1" customWidth="1"/>
    <col min="37" max="37" width="3.6328125" style="2" customWidth="1"/>
    <col min="38" max="38" width="7.08984375" style="1" customWidth="1"/>
    <col min="39" max="39" width="3.6328125" style="2" customWidth="1"/>
    <col min="40" max="16384" width="9.1796875" style="1"/>
  </cols>
  <sheetData>
    <row r="2" spans="1:39" ht="13" thickBot="1"/>
    <row r="3" spans="1:39" s="5" customFormat="1" ht="13.5" thickBot="1">
      <c r="A3" s="3"/>
      <c r="B3" s="22" t="s">
        <v>177</v>
      </c>
      <c r="C3" s="4"/>
      <c r="D3" s="129" t="s">
        <v>423</v>
      </c>
      <c r="E3" s="163" t="s">
        <v>442</v>
      </c>
      <c r="F3" s="164"/>
      <c r="G3" s="165"/>
      <c r="H3" s="173" t="s">
        <v>307</v>
      </c>
      <c r="I3" s="167"/>
      <c r="J3" s="167"/>
      <c r="K3" s="177"/>
      <c r="L3" s="178" t="s">
        <v>182</v>
      </c>
      <c r="M3" s="178"/>
      <c r="N3" s="178"/>
      <c r="O3" s="178"/>
      <c r="P3" s="178"/>
      <c r="Q3" s="178"/>
      <c r="R3" s="178"/>
      <c r="S3" s="178"/>
      <c r="T3" s="169" t="s">
        <v>308</v>
      </c>
      <c r="U3" s="169"/>
      <c r="V3" s="169"/>
      <c r="W3" s="169"/>
      <c r="X3" s="169"/>
      <c r="Y3" s="169"/>
      <c r="Z3" s="169"/>
      <c r="AA3" s="169"/>
      <c r="AB3" s="169" t="s">
        <v>90</v>
      </c>
      <c r="AC3" s="169"/>
      <c r="AD3" s="169"/>
      <c r="AE3" s="169"/>
      <c r="AF3" s="169"/>
      <c r="AG3" s="169"/>
      <c r="AH3" s="169"/>
      <c r="AI3" s="169"/>
      <c r="AJ3" s="170" t="s">
        <v>143</v>
      </c>
      <c r="AK3" s="171"/>
      <c r="AL3" s="171"/>
      <c r="AM3" s="172"/>
    </row>
    <row r="4" spans="1:39" ht="13">
      <c r="A4" s="6"/>
      <c r="B4" s="102" t="s">
        <v>418</v>
      </c>
      <c r="C4" s="7"/>
      <c r="D4" s="8" t="s">
        <v>0</v>
      </c>
      <c r="E4" s="8" t="s">
        <v>0</v>
      </c>
      <c r="F4" s="9" t="s">
        <v>1</v>
      </c>
      <c r="G4" s="9" t="s">
        <v>2</v>
      </c>
      <c r="H4" s="32" t="s">
        <v>3</v>
      </c>
      <c r="I4" s="33"/>
      <c r="J4" s="34" t="s">
        <v>3</v>
      </c>
      <c r="K4" s="33"/>
      <c r="L4" s="36" t="s">
        <v>3</v>
      </c>
      <c r="M4" s="37"/>
      <c r="N4" s="36" t="s">
        <v>3</v>
      </c>
      <c r="O4" s="37"/>
      <c r="P4" s="37" t="s">
        <v>3</v>
      </c>
      <c r="Q4" s="37"/>
      <c r="R4" s="38" t="s">
        <v>3</v>
      </c>
      <c r="S4" s="38"/>
      <c r="T4" s="39" t="s">
        <v>3</v>
      </c>
      <c r="U4" s="40"/>
      <c r="V4" s="39" t="s">
        <v>3</v>
      </c>
      <c r="W4" s="40"/>
      <c r="X4" s="39" t="s">
        <v>3</v>
      </c>
      <c r="Y4" s="39"/>
      <c r="Z4" s="39" t="s">
        <v>3</v>
      </c>
      <c r="AA4" s="41"/>
      <c r="AB4" s="57" t="s">
        <v>3</v>
      </c>
      <c r="AC4" s="58"/>
      <c r="AD4" s="57" t="s">
        <v>3</v>
      </c>
      <c r="AE4" s="58"/>
      <c r="AF4" s="57" t="s">
        <v>3</v>
      </c>
      <c r="AG4" s="57"/>
      <c r="AH4" s="57" t="s">
        <v>3</v>
      </c>
      <c r="AI4" s="59"/>
      <c r="AJ4" s="62" t="s">
        <v>3</v>
      </c>
      <c r="AK4" s="63"/>
      <c r="AL4" s="63" t="s">
        <v>3</v>
      </c>
      <c r="AM4" s="64"/>
    </row>
    <row r="5" spans="1:39" s="15" customFormat="1" ht="12" customHeight="1">
      <c r="A5" s="54"/>
      <c r="B5" s="13" t="s">
        <v>60</v>
      </c>
      <c r="C5" s="12" t="s">
        <v>4</v>
      </c>
      <c r="D5" s="13" t="s">
        <v>5</v>
      </c>
      <c r="E5" s="13" t="s">
        <v>5</v>
      </c>
      <c r="F5" s="14" t="s">
        <v>5</v>
      </c>
      <c r="G5" s="14" t="s">
        <v>5</v>
      </c>
      <c r="H5" s="43" t="s">
        <v>247</v>
      </c>
      <c r="I5" s="44" t="s">
        <v>5</v>
      </c>
      <c r="J5" s="43" t="s">
        <v>266</v>
      </c>
      <c r="K5" s="44" t="s">
        <v>5</v>
      </c>
      <c r="L5" s="46" t="s">
        <v>277</v>
      </c>
      <c r="M5" s="45" t="s">
        <v>5</v>
      </c>
      <c r="N5" s="46" t="s">
        <v>248</v>
      </c>
      <c r="O5" s="45" t="s">
        <v>5</v>
      </c>
      <c r="P5" s="46" t="s">
        <v>249</v>
      </c>
      <c r="Q5" s="47" t="s">
        <v>5</v>
      </c>
      <c r="R5" s="48" t="s">
        <v>250</v>
      </c>
      <c r="S5" s="49" t="s">
        <v>5</v>
      </c>
      <c r="T5" s="50" t="s">
        <v>277</v>
      </c>
      <c r="U5" s="51" t="s">
        <v>5</v>
      </c>
      <c r="V5" s="50" t="s">
        <v>248</v>
      </c>
      <c r="W5" s="51" t="s">
        <v>5</v>
      </c>
      <c r="X5" s="50" t="s">
        <v>249</v>
      </c>
      <c r="Y5" s="51" t="s">
        <v>5</v>
      </c>
      <c r="Z5" s="50" t="s">
        <v>250</v>
      </c>
      <c r="AA5" s="51" t="s">
        <v>5</v>
      </c>
      <c r="AB5" s="60" t="s">
        <v>277</v>
      </c>
      <c r="AC5" s="61" t="s">
        <v>5</v>
      </c>
      <c r="AD5" s="60" t="s">
        <v>248</v>
      </c>
      <c r="AE5" s="61" t="s">
        <v>5</v>
      </c>
      <c r="AF5" s="60" t="s">
        <v>249</v>
      </c>
      <c r="AG5" s="61" t="s">
        <v>5</v>
      </c>
      <c r="AH5" s="60" t="s">
        <v>250</v>
      </c>
      <c r="AI5" s="61" t="s">
        <v>5</v>
      </c>
      <c r="AJ5" s="65" t="s">
        <v>282</v>
      </c>
      <c r="AK5" s="66" t="s">
        <v>5</v>
      </c>
      <c r="AL5" s="65" t="s">
        <v>283</v>
      </c>
      <c r="AM5" s="66" t="s">
        <v>5</v>
      </c>
    </row>
    <row r="6" spans="1:39" s="15" customFormat="1" ht="12" customHeight="1">
      <c r="A6" s="100">
        <v>1</v>
      </c>
      <c r="B6" s="101" t="s">
        <v>57</v>
      </c>
      <c r="C6" s="24" t="s">
        <v>31</v>
      </c>
      <c r="D6" s="24">
        <f>SUM(I6+K6+M6+O6+Q6+S6+U6+W6+Y6+AA6+AC6+AE6+AG6+AI6+AK6+AM6)</f>
        <v>236</v>
      </c>
      <c r="E6" s="72"/>
      <c r="F6" s="74"/>
      <c r="G6" s="30"/>
      <c r="H6" s="35">
        <v>1</v>
      </c>
      <c r="I6" s="35">
        <v>25</v>
      </c>
      <c r="J6" s="35">
        <v>1</v>
      </c>
      <c r="K6" s="35">
        <v>25</v>
      </c>
      <c r="L6" s="26">
        <v>4</v>
      </c>
      <c r="M6" s="26">
        <v>15</v>
      </c>
      <c r="N6" s="26">
        <v>2</v>
      </c>
      <c r="O6" s="26">
        <v>21</v>
      </c>
      <c r="P6" s="26">
        <v>1</v>
      </c>
      <c r="Q6" s="27">
        <v>25</v>
      </c>
      <c r="R6" s="28"/>
      <c r="S6" s="28"/>
      <c r="T6" s="42">
        <v>1</v>
      </c>
      <c r="U6" s="42">
        <v>25</v>
      </c>
      <c r="V6" s="42">
        <v>1</v>
      </c>
      <c r="W6" s="42">
        <v>25</v>
      </c>
      <c r="X6" s="42"/>
      <c r="Y6" s="42"/>
      <c r="Z6" s="99"/>
      <c r="AA6" s="99"/>
      <c r="AB6" s="67">
        <v>1</v>
      </c>
      <c r="AC6" s="67">
        <v>25</v>
      </c>
      <c r="AD6" s="67">
        <v>1</v>
      </c>
      <c r="AE6" s="67">
        <v>25</v>
      </c>
      <c r="AF6" s="67">
        <v>1</v>
      </c>
      <c r="AG6" s="67">
        <v>25</v>
      </c>
      <c r="AH6" s="67"/>
      <c r="AI6" s="67"/>
      <c r="AJ6" s="68"/>
      <c r="AK6" s="68"/>
      <c r="AL6" s="68"/>
      <c r="AM6" s="68"/>
    </row>
    <row r="7" spans="1:39" ht="13">
      <c r="A7" s="100">
        <v>2</v>
      </c>
      <c r="B7" s="101" t="s">
        <v>171</v>
      </c>
      <c r="C7" s="73" t="s">
        <v>19</v>
      </c>
      <c r="D7" s="24">
        <f t="shared" ref="D7:D12" si="0">SUM(I7+K7+M7+O7+Q7+S7+U7+W7+Y7+AA7+AC7+AE7+AG7+AI7+AK7+AM7)</f>
        <v>173</v>
      </c>
      <c r="E7" s="72"/>
      <c r="F7" s="74"/>
      <c r="G7" s="30"/>
      <c r="H7" s="35">
        <v>5</v>
      </c>
      <c r="I7" s="35">
        <v>14</v>
      </c>
      <c r="J7" s="35">
        <v>5</v>
      </c>
      <c r="K7" s="35">
        <v>14</v>
      </c>
      <c r="L7" s="26">
        <v>2</v>
      </c>
      <c r="M7" s="26">
        <v>21</v>
      </c>
      <c r="N7" s="26">
        <v>3</v>
      </c>
      <c r="O7" s="26">
        <v>17</v>
      </c>
      <c r="P7" s="26">
        <v>4</v>
      </c>
      <c r="Q7" s="27">
        <v>15</v>
      </c>
      <c r="R7" s="28"/>
      <c r="S7" s="28"/>
      <c r="T7" s="42">
        <v>3</v>
      </c>
      <c r="U7" s="42">
        <v>17</v>
      </c>
      <c r="V7" s="42">
        <v>4</v>
      </c>
      <c r="W7" s="42">
        <v>15</v>
      </c>
      <c r="X7" s="42">
        <v>3</v>
      </c>
      <c r="Y7" s="42">
        <v>17</v>
      </c>
      <c r="Z7" s="99"/>
      <c r="AA7" s="99"/>
      <c r="AB7" s="67">
        <v>3</v>
      </c>
      <c r="AC7" s="67">
        <v>17</v>
      </c>
      <c r="AD7" s="67">
        <v>4</v>
      </c>
      <c r="AE7" s="67">
        <v>15</v>
      </c>
      <c r="AF7" s="67">
        <v>8</v>
      </c>
      <c r="AG7" s="67">
        <v>11</v>
      </c>
      <c r="AH7" s="67"/>
      <c r="AI7" s="67"/>
      <c r="AJ7" s="68"/>
      <c r="AK7" s="68"/>
      <c r="AL7" s="68"/>
      <c r="AM7" s="68"/>
    </row>
    <row r="8" spans="1:39" ht="13">
      <c r="A8" s="100">
        <v>3</v>
      </c>
      <c r="B8" s="101" t="s">
        <v>84</v>
      </c>
      <c r="C8" s="24" t="s">
        <v>41</v>
      </c>
      <c r="D8" s="24">
        <f t="shared" si="0"/>
        <v>98</v>
      </c>
      <c r="E8" s="72"/>
      <c r="F8" s="74"/>
      <c r="G8" s="30"/>
      <c r="H8" s="35">
        <v>3</v>
      </c>
      <c r="I8" s="35">
        <v>17</v>
      </c>
      <c r="J8" s="35">
        <v>2</v>
      </c>
      <c r="K8" s="35">
        <v>21</v>
      </c>
      <c r="L8" s="26">
        <v>3</v>
      </c>
      <c r="M8" s="26">
        <v>17</v>
      </c>
      <c r="N8" s="26">
        <v>5</v>
      </c>
      <c r="O8" s="26">
        <v>14</v>
      </c>
      <c r="P8" s="26">
        <v>3</v>
      </c>
      <c r="Q8" s="27">
        <v>17</v>
      </c>
      <c r="R8" s="98">
        <v>2</v>
      </c>
      <c r="S8" s="98">
        <v>12</v>
      </c>
      <c r="T8" s="42"/>
      <c r="U8" s="42"/>
      <c r="V8" s="42"/>
      <c r="W8" s="42"/>
      <c r="X8" s="42"/>
      <c r="Y8" s="42"/>
      <c r="Z8" s="99"/>
      <c r="AA8" s="99"/>
      <c r="AB8" s="67"/>
      <c r="AC8" s="67"/>
      <c r="AD8" s="67"/>
      <c r="AE8" s="67"/>
      <c r="AF8" s="67"/>
      <c r="AG8" s="67"/>
      <c r="AH8" s="67"/>
      <c r="AI8" s="67"/>
      <c r="AJ8" s="68"/>
      <c r="AK8" s="68"/>
      <c r="AL8" s="68"/>
      <c r="AM8" s="68"/>
    </row>
    <row r="9" spans="1:39" ht="13">
      <c r="A9" s="100">
        <v>4</v>
      </c>
      <c r="B9" s="101" t="s">
        <v>210</v>
      </c>
      <c r="C9" s="24" t="s">
        <v>18</v>
      </c>
      <c r="D9" s="24">
        <f t="shared" si="0"/>
        <v>114</v>
      </c>
      <c r="E9" s="72"/>
      <c r="F9" s="74"/>
      <c r="G9" s="30"/>
      <c r="H9" s="35">
        <v>8</v>
      </c>
      <c r="I9" s="35">
        <v>11</v>
      </c>
      <c r="J9" s="35">
        <v>12</v>
      </c>
      <c r="K9" s="35">
        <v>7</v>
      </c>
      <c r="L9" s="26">
        <v>6</v>
      </c>
      <c r="M9" s="26">
        <v>13</v>
      </c>
      <c r="N9" s="26">
        <v>10</v>
      </c>
      <c r="O9" s="26">
        <v>9</v>
      </c>
      <c r="P9" s="26">
        <v>13</v>
      </c>
      <c r="Q9" s="27">
        <v>6</v>
      </c>
      <c r="R9" s="98">
        <v>9</v>
      </c>
      <c r="S9" s="98">
        <v>2</v>
      </c>
      <c r="T9" s="42">
        <v>9</v>
      </c>
      <c r="U9" s="42">
        <v>10</v>
      </c>
      <c r="V9" s="42">
        <v>9</v>
      </c>
      <c r="W9" s="42">
        <v>10</v>
      </c>
      <c r="X9" s="42">
        <v>8</v>
      </c>
      <c r="Y9" s="42">
        <v>11</v>
      </c>
      <c r="Z9" s="99">
        <v>3</v>
      </c>
      <c r="AA9" s="99">
        <v>8</v>
      </c>
      <c r="AB9" s="67">
        <v>8</v>
      </c>
      <c r="AC9" s="67">
        <v>11</v>
      </c>
      <c r="AD9" s="67">
        <v>10</v>
      </c>
      <c r="AE9" s="67">
        <v>9</v>
      </c>
      <c r="AF9" s="67">
        <v>14</v>
      </c>
      <c r="AG9" s="67">
        <v>5</v>
      </c>
      <c r="AH9" s="151">
        <v>10</v>
      </c>
      <c r="AI9" s="151">
        <v>2</v>
      </c>
      <c r="AJ9" s="68"/>
      <c r="AK9" s="68"/>
      <c r="AL9" s="68"/>
      <c r="AM9" s="68"/>
    </row>
    <row r="10" spans="1:39" ht="13">
      <c r="A10" s="100">
        <v>5</v>
      </c>
      <c r="B10" s="101" t="s">
        <v>58</v>
      </c>
      <c r="C10" s="24" t="s">
        <v>31</v>
      </c>
      <c r="D10" s="24">
        <f t="shared" si="0"/>
        <v>134</v>
      </c>
      <c r="E10" s="72"/>
      <c r="F10" s="74"/>
      <c r="G10" s="30"/>
      <c r="H10" s="35"/>
      <c r="I10" s="35"/>
      <c r="J10" s="35"/>
      <c r="K10" s="35"/>
      <c r="L10" s="26">
        <v>7</v>
      </c>
      <c r="M10" s="26">
        <v>12</v>
      </c>
      <c r="N10" s="26"/>
      <c r="O10" s="26"/>
      <c r="P10" s="26">
        <v>8</v>
      </c>
      <c r="Q10" s="27">
        <v>11</v>
      </c>
      <c r="R10" s="98">
        <v>2</v>
      </c>
      <c r="S10" s="98">
        <v>12</v>
      </c>
      <c r="T10" s="42">
        <v>5</v>
      </c>
      <c r="U10" s="42">
        <v>14</v>
      </c>
      <c r="V10" s="42">
        <v>6</v>
      </c>
      <c r="W10" s="42">
        <v>13</v>
      </c>
      <c r="X10" s="42">
        <v>5</v>
      </c>
      <c r="Y10" s="42">
        <v>14</v>
      </c>
      <c r="Z10" s="99">
        <v>3</v>
      </c>
      <c r="AA10" s="99">
        <v>8</v>
      </c>
      <c r="AB10" s="67">
        <v>4</v>
      </c>
      <c r="AC10" s="67">
        <v>15</v>
      </c>
      <c r="AD10" s="67">
        <v>5</v>
      </c>
      <c r="AE10" s="67">
        <v>14</v>
      </c>
      <c r="AF10" s="67">
        <v>5</v>
      </c>
      <c r="AG10" s="67">
        <v>14</v>
      </c>
      <c r="AH10" s="151">
        <v>5</v>
      </c>
      <c r="AI10" s="151">
        <v>7</v>
      </c>
      <c r="AJ10" s="68"/>
      <c r="AK10" s="68"/>
      <c r="AL10" s="68"/>
      <c r="AM10" s="68"/>
    </row>
    <row r="11" spans="1:39" ht="13">
      <c r="A11" s="100">
        <v>6</v>
      </c>
      <c r="B11" s="101" t="s">
        <v>287</v>
      </c>
      <c r="C11" s="24" t="s">
        <v>36</v>
      </c>
      <c r="D11" s="24">
        <f t="shared" si="0"/>
        <v>3</v>
      </c>
      <c r="E11" s="72"/>
      <c r="F11" s="74"/>
      <c r="G11" s="30"/>
      <c r="H11" s="35"/>
      <c r="I11" s="35"/>
      <c r="J11" s="35"/>
      <c r="K11" s="35"/>
      <c r="L11" s="26"/>
      <c r="M11" s="26"/>
      <c r="N11" s="26"/>
      <c r="O11" s="26"/>
      <c r="P11" s="26"/>
      <c r="Q11" s="27"/>
      <c r="R11" s="28"/>
      <c r="S11" s="28"/>
      <c r="T11" s="42">
        <v>18</v>
      </c>
      <c r="U11" s="42">
        <v>1</v>
      </c>
      <c r="V11" s="42"/>
      <c r="W11" s="42"/>
      <c r="X11" s="42"/>
      <c r="Y11" s="42"/>
      <c r="Z11" s="99">
        <v>9</v>
      </c>
      <c r="AA11" s="99">
        <v>1</v>
      </c>
      <c r="AB11" s="67"/>
      <c r="AC11" s="67"/>
      <c r="AD11" s="67"/>
      <c r="AE11" s="67"/>
      <c r="AF11" s="67"/>
      <c r="AG11" s="67"/>
      <c r="AH11" s="151">
        <v>11</v>
      </c>
      <c r="AI11" s="151">
        <v>1</v>
      </c>
      <c r="AJ11" s="68"/>
      <c r="AK11" s="68"/>
      <c r="AL11" s="68"/>
      <c r="AM11" s="68"/>
    </row>
    <row r="12" spans="1:39" ht="13">
      <c r="A12" s="100">
        <v>7</v>
      </c>
      <c r="B12" s="101" t="s">
        <v>71</v>
      </c>
      <c r="C12" s="24" t="s">
        <v>31</v>
      </c>
      <c r="D12" s="24">
        <f t="shared" si="0"/>
        <v>7</v>
      </c>
      <c r="E12" s="72"/>
      <c r="F12" s="74"/>
      <c r="G12" s="30"/>
      <c r="H12" s="35"/>
      <c r="I12" s="35"/>
      <c r="J12" s="35"/>
      <c r="K12" s="35"/>
      <c r="L12" s="26"/>
      <c r="M12" s="26"/>
      <c r="N12" s="26"/>
      <c r="O12" s="26"/>
      <c r="P12" s="26"/>
      <c r="Q12" s="27"/>
      <c r="R12" s="28"/>
      <c r="S12" s="28"/>
      <c r="T12" s="42"/>
      <c r="U12" s="42"/>
      <c r="V12" s="42"/>
      <c r="W12" s="42"/>
      <c r="X12" s="42"/>
      <c r="Y12" s="42"/>
      <c r="Z12" s="99"/>
      <c r="AA12" s="99"/>
      <c r="AB12" s="67"/>
      <c r="AC12" s="67"/>
      <c r="AD12" s="67"/>
      <c r="AE12" s="67"/>
      <c r="AF12" s="67"/>
      <c r="AG12" s="67"/>
      <c r="AH12" s="151">
        <v>5</v>
      </c>
      <c r="AI12" s="151">
        <v>7</v>
      </c>
      <c r="AJ12" s="68"/>
      <c r="AK12" s="68"/>
      <c r="AL12" s="68"/>
      <c r="AM12" s="68"/>
    </row>
    <row r="13" spans="1:39" ht="13">
      <c r="A13" s="24"/>
      <c r="B13" s="23"/>
      <c r="C13" s="24"/>
      <c r="D13" s="24"/>
      <c r="E13" s="72"/>
      <c r="F13" s="74"/>
      <c r="G13" s="30"/>
      <c r="H13" s="55"/>
      <c r="I13" s="55"/>
      <c r="J13" s="55"/>
      <c r="K13" s="55"/>
      <c r="L13" s="18"/>
      <c r="M13" s="18"/>
      <c r="N13" s="18"/>
      <c r="O13" s="18"/>
      <c r="P13" s="18"/>
      <c r="Q13" s="56"/>
      <c r="R13" s="24"/>
      <c r="S13" s="24"/>
      <c r="T13" s="55"/>
      <c r="U13" s="55"/>
      <c r="V13" s="55"/>
      <c r="W13" s="55"/>
      <c r="X13" s="55"/>
      <c r="Y13" s="55"/>
      <c r="Z13" s="148"/>
      <c r="AA13" s="148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</row>
    <row r="14" spans="1:39" ht="13">
      <c r="A14" s="24"/>
      <c r="B14" s="23" t="s">
        <v>415</v>
      </c>
      <c r="C14" s="24" t="s">
        <v>20</v>
      </c>
      <c r="D14" s="24">
        <f t="shared" ref="D14:D15" si="1">SUM(I14+K14+M14+O14+Q14+S14+U14+W14+Y14+AA14+AC14+AE14+AG14+AI14+AK14+AM14)</f>
        <v>1</v>
      </c>
      <c r="E14" s="72">
        <f t="shared" ref="E14:E15" si="2">SUM(F14+G14)</f>
        <v>0</v>
      </c>
      <c r="F14" s="74">
        <f t="shared" ref="F14:F15" si="3">SUM(M14+O14+Q14+U14+W14+Y14)</f>
        <v>0</v>
      </c>
      <c r="G14" s="30">
        <f t="shared" ref="G14:G15" si="4">SUM(I14+K14)</f>
        <v>0</v>
      </c>
      <c r="H14" s="35"/>
      <c r="I14" s="35"/>
      <c r="J14" s="35"/>
      <c r="K14" s="35"/>
      <c r="L14" s="26"/>
      <c r="M14" s="26"/>
      <c r="N14" s="26"/>
      <c r="O14" s="26"/>
      <c r="P14" s="26"/>
      <c r="Q14" s="27"/>
      <c r="R14" s="98">
        <v>10</v>
      </c>
      <c r="S14" s="98">
        <v>1</v>
      </c>
      <c r="T14" s="42"/>
      <c r="U14" s="42"/>
      <c r="V14" s="42"/>
      <c r="W14" s="42"/>
      <c r="X14" s="42"/>
      <c r="Y14" s="42"/>
      <c r="Z14" s="99"/>
      <c r="AA14" s="99"/>
      <c r="AB14" s="67"/>
      <c r="AC14" s="67"/>
      <c r="AD14" s="67"/>
      <c r="AE14" s="67"/>
      <c r="AF14" s="67"/>
      <c r="AG14" s="67"/>
      <c r="AH14" s="67"/>
      <c r="AI14" s="67"/>
      <c r="AJ14" s="68"/>
      <c r="AK14" s="68"/>
      <c r="AL14" s="68"/>
      <c r="AM14" s="68"/>
    </row>
    <row r="15" spans="1:39" ht="13">
      <c r="A15" s="24"/>
      <c r="B15" s="23" t="s">
        <v>288</v>
      </c>
      <c r="C15" s="24" t="s">
        <v>36</v>
      </c>
      <c r="D15" s="24">
        <f t="shared" si="1"/>
        <v>2</v>
      </c>
      <c r="E15" s="72">
        <f t="shared" si="2"/>
        <v>0</v>
      </c>
      <c r="F15" s="74">
        <f t="shared" si="3"/>
        <v>0</v>
      </c>
      <c r="G15" s="30">
        <f t="shared" si="4"/>
        <v>0</v>
      </c>
      <c r="H15" s="35"/>
      <c r="I15" s="35"/>
      <c r="J15" s="35"/>
      <c r="K15" s="35"/>
      <c r="L15" s="26"/>
      <c r="M15" s="26"/>
      <c r="N15" s="26"/>
      <c r="O15" s="26"/>
      <c r="P15" s="26"/>
      <c r="Q15" s="27"/>
      <c r="R15" s="98"/>
      <c r="S15" s="98"/>
      <c r="T15" s="42"/>
      <c r="U15" s="42"/>
      <c r="V15" s="42"/>
      <c r="W15" s="42"/>
      <c r="X15" s="42"/>
      <c r="Y15" s="42"/>
      <c r="Z15" s="99">
        <v>9</v>
      </c>
      <c r="AA15" s="99">
        <v>1</v>
      </c>
      <c r="AB15" s="67"/>
      <c r="AC15" s="67"/>
      <c r="AD15" s="67"/>
      <c r="AE15" s="67"/>
      <c r="AF15" s="67"/>
      <c r="AG15" s="67"/>
      <c r="AH15" s="151">
        <v>11</v>
      </c>
      <c r="AI15" s="151">
        <v>1</v>
      </c>
      <c r="AJ15" s="68"/>
      <c r="AK15" s="68"/>
      <c r="AL15" s="68"/>
      <c r="AM15" s="68"/>
    </row>
    <row r="16" spans="1:39" ht="14">
      <c r="A16" s="24"/>
      <c r="B16" s="149"/>
      <c r="C16" s="149"/>
      <c r="D16" s="149"/>
      <c r="E16" s="150"/>
      <c r="F16" s="150"/>
      <c r="G16" s="150"/>
      <c r="H16" s="55"/>
      <c r="I16" s="55"/>
      <c r="J16" s="55"/>
      <c r="K16" s="55"/>
      <c r="L16" s="18"/>
      <c r="M16" s="18"/>
      <c r="N16" s="18"/>
      <c r="O16" s="18"/>
      <c r="P16" s="18"/>
      <c r="Q16" s="56"/>
      <c r="R16" s="24"/>
      <c r="S16" s="24"/>
      <c r="T16" s="55"/>
      <c r="U16" s="55"/>
      <c r="V16" s="55"/>
      <c r="W16" s="55"/>
      <c r="X16" s="55"/>
      <c r="Y16" s="55"/>
      <c r="Z16" s="148"/>
      <c r="AA16" s="148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</row>
    <row r="17" spans="1:39" ht="13">
      <c r="A17" s="24">
        <v>1</v>
      </c>
      <c r="B17" s="160" t="s">
        <v>175</v>
      </c>
      <c r="C17" s="24" t="s">
        <v>28</v>
      </c>
      <c r="D17" s="24">
        <f t="shared" ref="D17:D19" si="5">SUM(I17+K17+M17+O17+Q17+S17+U17+W17+Y17+AA17+AC17+AE17+AG17+AI17+AK17+AM17)</f>
        <v>282</v>
      </c>
      <c r="E17" s="72">
        <f>SUM(F17+G17)</f>
        <v>117</v>
      </c>
      <c r="F17" s="74">
        <f>SUM(M17+O17+Q17+Y17)</f>
        <v>96</v>
      </c>
      <c r="G17" s="30">
        <v>21</v>
      </c>
      <c r="H17" s="35">
        <v>2</v>
      </c>
      <c r="I17" s="105">
        <v>21</v>
      </c>
      <c r="J17" s="35">
        <v>4</v>
      </c>
      <c r="K17" s="35">
        <v>15</v>
      </c>
      <c r="L17" s="26">
        <v>1</v>
      </c>
      <c r="M17" s="106">
        <v>25</v>
      </c>
      <c r="N17" s="26">
        <v>1</v>
      </c>
      <c r="O17" s="106">
        <v>25</v>
      </c>
      <c r="P17" s="26">
        <v>2</v>
      </c>
      <c r="Q17" s="107">
        <v>21</v>
      </c>
      <c r="R17" s="98">
        <v>1</v>
      </c>
      <c r="S17" s="98">
        <v>15</v>
      </c>
      <c r="T17" s="42">
        <v>2</v>
      </c>
      <c r="U17" s="42">
        <v>21</v>
      </c>
      <c r="V17" s="42">
        <v>2</v>
      </c>
      <c r="W17" s="42">
        <v>21</v>
      </c>
      <c r="X17" s="42">
        <v>1</v>
      </c>
      <c r="Y17" s="108">
        <v>25</v>
      </c>
      <c r="Z17" s="99">
        <v>1</v>
      </c>
      <c r="AA17" s="99">
        <v>14</v>
      </c>
      <c r="AB17" s="67">
        <v>2</v>
      </c>
      <c r="AC17" s="67">
        <v>21</v>
      </c>
      <c r="AD17" s="67">
        <v>2</v>
      </c>
      <c r="AE17" s="67">
        <v>21</v>
      </c>
      <c r="AF17" s="67">
        <v>2</v>
      </c>
      <c r="AG17" s="67">
        <v>21</v>
      </c>
      <c r="AH17" s="151">
        <v>1</v>
      </c>
      <c r="AI17" s="151">
        <v>16</v>
      </c>
      <c r="AJ17" s="68"/>
      <c r="AK17" s="68"/>
      <c r="AL17" s="68"/>
      <c r="AM17" s="68"/>
    </row>
    <row r="18" spans="1:39" ht="13">
      <c r="A18" s="24">
        <v>2</v>
      </c>
      <c r="B18" s="161" t="s">
        <v>132</v>
      </c>
      <c r="C18" s="24" t="s">
        <v>28</v>
      </c>
      <c r="D18" s="24">
        <f t="shared" si="5"/>
        <v>214</v>
      </c>
      <c r="E18" s="72">
        <f>SUM(F18+G18)</f>
        <v>87</v>
      </c>
      <c r="F18" s="74">
        <f>SUM(O18+W18+Y18+AE18)</f>
        <v>70</v>
      </c>
      <c r="G18" s="30">
        <v>17</v>
      </c>
      <c r="H18" s="35">
        <v>4</v>
      </c>
      <c r="I18" s="35">
        <v>15</v>
      </c>
      <c r="J18" s="35">
        <v>3</v>
      </c>
      <c r="K18" s="105">
        <v>17</v>
      </c>
      <c r="L18" s="26">
        <v>5</v>
      </c>
      <c r="M18" s="26">
        <v>14</v>
      </c>
      <c r="N18" s="26">
        <v>4</v>
      </c>
      <c r="O18" s="106">
        <v>15</v>
      </c>
      <c r="P18" s="26">
        <v>5</v>
      </c>
      <c r="Q18" s="27">
        <v>14</v>
      </c>
      <c r="R18" s="98">
        <v>1</v>
      </c>
      <c r="S18" s="98">
        <v>15</v>
      </c>
      <c r="T18" s="42">
        <v>4</v>
      </c>
      <c r="U18" s="42">
        <v>15</v>
      </c>
      <c r="V18" s="42">
        <v>3</v>
      </c>
      <c r="W18" s="108">
        <v>17</v>
      </c>
      <c r="X18" s="42">
        <v>2</v>
      </c>
      <c r="Y18" s="108">
        <v>21</v>
      </c>
      <c r="Z18" s="99">
        <v>1</v>
      </c>
      <c r="AA18" s="99">
        <v>14</v>
      </c>
      <c r="AB18" s="67">
        <v>5</v>
      </c>
      <c r="AC18" s="67">
        <v>14</v>
      </c>
      <c r="AD18" s="67">
        <v>3</v>
      </c>
      <c r="AE18" s="108">
        <v>17</v>
      </c>
      <c r="AF18" s="67">
        <v>9</v>
      </c>
      <c r="AG18" s="67">
        <v>10</v>
      </c>
      <c r="AH18" s="151">
        <v>1</v>
      </c>
      <c r="AI18" s="151">
        <v>16</v>
      </c>
      <c r="AJ18" s="68"/>
      <c r="AK18" s="68"/>
      <c r="AL18" s="68"/>
      <c r="AM18" s="68"/>
    </row>
    <row r="19" spans="1:39" ht="13">
      <c r="A19" s="24">
        <v>3</v>
      </c>
      <c r="B19" s="113" t="s">
        <v>408</v>
      </c>
      <c r="C19" s="24" t="s">
        <v>99</v>
      </c>
      <c r="D19" s="24">
        <f t="shared" si="5"/>
        <v>161</v>
      </c>
      <c r="E19" s="72">
        <f>SUM(F19+G19)</f>
        <v>67</v>
      </c>
      <c r="F19" s="74">
        <f>SUM(O19+Y19+AC19+AG19)</f>
        <v>55</v>
      </c>
      <c r="G19" s="30">
        <v>12</v>
      </c>
      <c r="H19" s="35">
        <v>7</v>
      </c>
      <c r="I19" s="105">
        <v>12</v>
      </c>
      <c r="J19" s="35">
        <v>8</v>
      </c>
      <c r="K19" s="35">
        <v>11</v>
      </c>
      <c r="L19" s="26">
        <v>17</v>
      </c>
      <c r="M19" s="26">
        <v>2</v>
      </c>
      <c r="N19" s="26">
        <v>7</v>
      </c>
      <c r="O19" s="106">
        <v>12</v>
      </c>
      <c r="P19" s="26">
        <v>7</v>
      </c>
      <c r="Q19" s="27">
        <v>12</v>
      </c>
      <c r="R19" s="98">
        <v>3</v>
      </c>
      <c r="S19" s="98">
        <v>9</v>
      </c>
      <c r="T19" s="42">
        <v>7</v>
      </c>
      <c r="U19" s="42">
        <v>12</v>
      </c>
      <c r="V19" s="42">
        <v>7</v>
      </c>
      <c r="W19" s="42">
        <v>12</v>
      </c>
      <c r="X19" s="42">
        <v>6</v>
      </c>
      <c r="Y19" s="108">
        <v>13</v>
      </c>
      <c r="Z19" s="99">
        <v>2</v>
      </c>
      <c r="AA19" s="99">
        <v>11</v>
      </c>
      <c r="AB19" s="67">
        <v>6</v>
      </c>
      <c r="AC19" s="108">
        <v>13</v>
      </c>
      <c r="AD19" s="67">
        <v>7</v>
      </c>
      <c r="AE19" s="67">
        <v>12</v>
      </c>
      <c r="AF19" s="67">
        <v>3</v>
      </c>
      <c r="AG19" s="108">
        <v>17</v>
      </c>
      <c r="AH19" s="151">
        <v>2</v>
      </c>
      <c r="AI19" s="151">
        <v>13</v>
      </c>
      <c r="AJ19" s="68"/>
      <c r="AK19" s="68"/>
      <c r="AL19" s="68"/>
      <c r="AM19" s="68"/>
    </row>
    <row r="20" spans="1:39" ht="13">
      <c r="A20" s="24"/>
      <c r="B20" s="23"/>
      <c r="C20" s="24"/>
      <c r="D20" s="81"/>
      <c r="E20" s="19"/>
      <c r="F20" s="17"/>
      <c r="G20" s="30"/>
      <c r="H20" s="55"/>
      <c r="I20" s="55"/>
      <c r="J20" s="55"/>
      <c r="K20" s="55"/>
      <c r="L20" s="18"/>
      <c r="M20" s="18"/>
      <c r="N20" s="18"/>
      <c r="O20" s="18"/>
      <c r="P20" s="18"/>
      <c r="Q20" s="56"/>
      <c r="R20" s="24"/>
      <c r="S20" s="24"/>
      <c r="T20" s="55"/>
      <c r="U20" s="55"/>
      <c r="V20" s="55"/>
      <c r="W20" s="55"/>
      <c r="X20" s="55"/>
      <c r="Y20" s="55"/>
      <c r="Z20" s="148"/>
      <c r="AA20" s="148"/>
      <c r="AB20" s="55"/>
      <c r="AC20" s="55"/>
      <c r="AD20" s="55"/>
      <c r="AE20" s="55"/>
      <c r="AF20" s="55"/>
      <c r="AG20" s="55"/>
      <c r="AH20" s="148"/>
      <c r="AI20" s="148"/>
      <c r="AJ20" s="55"/>
      <c r="AK20" s="55"/>
      <c r="AL20" s="55"/>
      <c r="AM20" s="55"/>
    </row>
    <row r="21" spans="1:39" ht="13">
      <c r="A21" s="24">
        <v>1</v>
      </c>
      <c r="B21" s="114" t="s">
        <v>407</v>
      </c>
      <c r="C21" s="69" t="s">
        <v>40</v>
      </c>
      <c r="D21" s="24">
        <f t="shared" ref="D21:D26" si="6">SUM(I21+K21+M21+O21+Q21+S21+U21+W21+Y21+AA21+AC21+AE21+AG21+AI21+AK21+AM21)</f>
        <v>178</v>
      </c>
      <c r="E21" s="72">
        <f t="shared" ref="E21:E26" si="7">SUM(F21+G21)</f>
        <v>70</v>
      </c>
      <c r="F21" s="74">
        <f>SUM(U21+W21+Y21+AG21)</f>
        <v>57</v>
      </c>
      <c r="G21" s="30">
        <v>13</v>
      </c>
      <c r="H21" s="35">
        <v>6</v>
      </c>
      <c r="I21" s="105">
        <v>13</v>
      </c>
      <c r="J21" s="35">
        <v>6</v>
      </c>
      <c r="K21" s="35">
        <v>13</v>
      </c>
      <c r="L21" s="26">
        <v>8</v>
      </c>
      <c r="M21" s="26">
        <v>11</v>
      </c>
      <c r="N21" s="26">
        <v>6</v>
      </c>
      <c r="O21" s="26">
        <v>13</v>
      </c>
      <c r="P21" s="26">
        <v>6</v>
      </c>
      <c r="Q21" s="27">
        <v>13</v>
      </c>
      <c r="R21" s="98">
        <v>3</v>
      </c>
      <c r="S21" s="98">
        <v>9</v>
      </c>
      <c r="T21" s="42">
        <v>6</v>
      </c>
      <c r="U21" s="108">
        <v>13</v>
      </c>
      <c r="V21" s="42">
        <v>5</v>
      </c>
      <c r="W21" s="108">
        <v>14</v>
      </c>
      <c r="X21" s="42">
        <v>4</v>
      </c>
      <c r="Y21" s="108">
        <v>15</v>
      </c>
      <c r="Z21" s="99">
        <v>2</v>
      </c>
      <c r="AA21" s="99">
        <v>11</v>
      </c>
      <c r="AB21" s="67">
        <v>7</v>
      </c>
      <c r="AC21" s="67">
        <v>12</v>
      </c>
      <c r="AD21" s="67">
        <v>6</v>
      </c>
      <c r="AE21" s="67">
        <v>13</v>
      </c>
      <c r="AF21" s="67">
        <v>4</v>
      </c>
      <c r="AG21" s="108">
        <v>15</v>
      </c>
      <c r="AH21" s="151">
        <v>2</v>
      </c>
      <c r="AI21" s="151">
        <v>13</v>
      </c>
      <c r="AJ21" s="68"/>
      <c r="AK21" s="68"/>
      <c r="AL21" s="68"/>
      <c r="AM21" s="68"/>
    </row>
    <row r="22" spans="1:39" ht="13">
      <c r="A22" s="24">
        <v>2</v>
      </c>
      <c r="B22" s="114" t="s">
        <v>156</v>
      </c>
      <c r="C22" s="69" t="s">
        <v>11</v>
      </c>
      <c r="D22" s="24">
        <f t="shared" si="6"/>
        <v>119</v>
      </c>
      <c r="E22" s="72">
        <f t="shared" si="7"/>
        <v>51</v>
      </c>
      <c r="F22" s="74">
        <f>SUM(M22+O22+Q22+U22)</f>
        <v>42</v>
      </c>
      <c r="G22" s="30">
        <v>9</v>
      </c>
      <c r="H22" s="35">
        <v>10</v>
      </c>
      <c r="I22" s="105">
        <v>9</v>
      </c>
      <c r="J22" s="35">
        <v>10</v>
      </c>
      <c r="K22" s="35">
        <v>9</v>
      </c>
      <c r="L22" s="26">
        <v>9</v>
      </c>
      <c r="M22" s="106">
        <v>10</v>
      </c>
      <c r="N22" s="26">
        <v>8</v>
      </c>
      <c r="O22" s="106">
        <v>11</v>
      </c>
      <c r="P22" s="26">
        <v>9</v>
      </c>
      <c r="Q22" s="107">
        <v>10</v>
      </c>
      <c r="R22" s="98">
        <v>4</v>
      </c>
      <c r="S22" s="98">
        <v>7</v>
      </c>
      <c r="T22" s="42">
        <v>8</v>
      </c>
      <c r="U22" s="108">
        <v>11</v>
      </c>
      <c r="V22" s="42">
        <v>11</v>
      </c>
      <c r="W22" s="42">
        <v>8</v>
      </c>
      <c r="X22" s="42">
        <v>10</v>
      </c>
      <c r="Y22" s="42">
        <v>9</v>
      </c>
      <c r="Z22" s="99">
        <v>4</v>
      </c>
      <c r="AA22" s="99">
        <v>6</v>
      </c>
      <c r="AB22" s="67">
        <v>11</v>
      </c>
      <c r="AC22" s="67">
        <v>8</v>
      </c>
      <c r="AD22" s="67">
        <v>13</v>
      </c>
      <c r="AE22" s="67">
        <v>6</v>
      </c>
      <c r="AF22" s="67">
        <v>12</v>
      </c>
      <c r="AG22" s="67">
        <v>7</v>
      </c>
      <c r="AH22" s="151">
        <v>4</v>
      </c>
      <c r="AI22" s="151">
        <v>8</v>
      </c>
      <c r="AJ22" s="68"/>
      <c r="AK22" s="68"/>
      <c r="AL22" s="68"/>
      <c r="AM22" s="68"/>
    </row>
    <row r="23" spans="1:39" ht="13">
      <c r="A23" s="24">
        <v>3</v>
      </c>
      <c r="B23" s="114" t="s">
        <v>253</v>
      </c>
      <c r="C23" s="69" t="s">
        <v>45</v>
      </c>
      <c r="D23" s="24">
        <f t="shared" si="6"/>
        <v>105</v>
      </c>
      <c r="E23" s="72">
        <f t="shared" si="7"/>
        <v>42</v>
      </c>
      <c r="F23" s="74">
        <f>SUM(O23+Q23+W23+Y23)</f>
        <v>32</v>
      </c>
      <c r="G23" s="30">
        <v>10</v>
      </c>
      <c r="H23" s="35">
        <v>9</v>
      </c>
      <c r="I23" s="105">
        <v>10</v>
      </c>
      <c r="J23" s="35">
        <v>9</v>
      </c>
      <c r="K23" s="35">
        <v>10</v>
      </c>
      <c r="L23" s="26">
        <v>14</v>
      </c>
      <c r="M23" s="26">
        <v>5</v>
      </c>
      <c r="N23" s="26">
        <v>11</v>
      </c>
      <c r="O23" s="106">
        <v>8</v>
      </c>
      <c r="P23" s="26">
        <v>12</v>
      </c>
      <c r="Q23" s="107">
        <v>7</v>
      </c>
      <c r="R23" s="98">
        <v>4</v>
      </c>
      <c r="S23" s="98">
        <v>7</v>
      </c>
      <c r="T23" s="42">
        <v>12</v>
      </c>
      <c r="U23" s="42">
        <v>7</v>
      </c>
      <c r="V23" s="42">
        <v>10</v>
      </c>
      <c r="W23" s="108">
        <v>9</v>
      </c>
      <c r="X23" s="42">
        <v>11</v>
      </c>
      <c r="Y23" s="108">
        <v>8</v>
      </c>
      <c r="Z23" s="99">
        <v>4</v>
      </c>
      <c r="AA23" s="99">
        <v>6</v>
      </c>
      <c r="AB23" s="67">
        <v>12</v>
      </c>
      <c r="AC23" s="67">
        <v>7</v>
      </c>
      <c r="AD23" s="67">
        <v>12</v>
      </c>
      <c r="AE23" s="67">
        <v>7</v>
      </c>
      <c r="AF23" s="67">
        <v>13</v>
      </c>
      <c r="AG23" s="67">
        <v>6</v>
      </c>
      <c r="AH23" s="151">
        <v>4</v>
      </c>
      <c r="AI23" s="151">
        <v>8</v>
      </c>
      <c r="AJ23" s="68"/>
      <c r="AK23" s="68"/>
      <c r="AL23" s="68"/>
      <c r="AM23" s="68"/>
    </row>
    <row r="24" spans="1:39" ht="13">
      <c r="A24" s="24">
        <v>4</v>
      </c>
      <c r="B24" s="20" t="s">
        <v>252</v>
      </c>
      <c r="C24" s="69" t="s">
        <v>11</v>
      </c>
      <c r="D24" s="24">
        <f t="shared" si="6"/>
        <v>30</v>
      </c>
      <c r="E24" s="72">
        <f t="shared" si="7"/>
        <v>11</v>
      </c>
      <c r="F24" s="74">
        <v>6</v>
      </c>
      <c r="G24" s="30">
        <v>5</v>
      </c>
      <c r="H24" s="35">
        <v>15</v>
      </c>
      <c r="I24" s="35">
        <v>4</v>
      </c>
      <c r="J24" s="35">
        <v>14</v>
      </c>
      <c r="K24" s="105">
        <v>5</v>
      </c>
      <c r="L24" s="26"/>
      <c r="M24" s="26"/>
      <c r="N24" s="26"/>
      <c r="O24" s="26"/>
      <c r="P24" s="26"/>
      <c r="Q24" s="27"/>
      <c r="R24" s="98">
        <v>5</v>
      </c>
      <c r="S24" s="98">
        <v>6</v>
      </c>
      <c r="T24" s="42">
        <v>17</v>
      </c>
      <c r="U24" s="108">
        <v>2</v>
      </c>
      <c r="V24" s="42">
        <v>17</v>
      </c>
      <c r="W24" s="108">
        <v>2</v>
      </c>
      <c r="X24" s="42"/>
      <c r="Y24" s="42"/>
      <c r="Z24" s="99">
        <v>7</v>
      </c>
      <c r="AA24" s="99">
        <v>3</v>
      </c>
      <c r="AB24" s="67">
        <v>18</v>
      </c>
      <c r="AC24" s="108">
        <v>1</v>
      </c>
      <c r="AD24" s="67">
        <v>18</v>
      </c>
      <c r="AE24" s="108">
        <v>1</v>
      </c>
      <c r="AF24" s="67"/>
      <c r="AG24" s="67"/>
      <c r="AH24" s="151">
        <v>6</v>
      </c>
      <c r="AI24" s="151">
        <v>6</v>
      </c>
      <c r="AJ24" s="68"/>
      <c r="AK24" s="68"/>
      <c r="AL24" s="68"/>
      <c r="AM24" s="68"/>
    </row>
    <row r="25" spans="1:39" ht="13">
      <c r="A25" s="24">
        <v>5</v>
      </c>
      <c r="B25" s="20" t="s">
        <v>189</v>
      </c>
      <c r="C25" s="69" t="s">
        <v>28</v>
      </c>
      <c r="D25" s="24">
        <f t="shared" si="6"/>
        <v>13</v>
      </c>
      <c r="E25" s="72">
        <f t="shared" si="7"/>
        <v>10</v>
      </c>
      <c r="F25" s="74">
        <f>SUM(W25+Y25+AE25+AG25)</f>
        <v>10</v>
      </c>
      <c r="G25" s="30">
        <v>0</v>
      </c>
      <c r="H25" s="35"/>
      <c r="I25" s="35"/>
      <c r="J25" s="35"/>
      <c r="K25" s="35"/>
      <c r="L25" s="26"/>
      <c r="M25" s="26"/>
      <c r="N25" s="26"/>
      <c r="O25" s="26"/>
      <c r="P25" s="26"/>
      <c r="Q25" s="27"/>
      <c r="R25" s="98"/>
      <c r="S25" s="98"/>
      <c r="T25" s="42"/>
      <c r="U25" s="42"/>
      <c r="V25" s="42">
        <v>18</v>
      </c>
      <c r="W25" s="108">
        <v>1</v>
      </c>
      <c r="X25" s="42">
        <v>16</v>
      </c>
      <c r="Y25" s="108">
        <v>3</v>
      </c>
      <c r="Z25" s="99"/>
      <c r="AA25" s="99"/>
      <c r="AB25" s="67"/>
      <c r="AC25" s="67"/>
      <c r="AD25" s="67">
        <v>17</v>
      </c>
      <c r="AE25" s="108">
        <v>2</v>
      </c>
      <c r="AF25" s="67">
        <v>15</v>
      </c>
      <c r="AG25" s="108">
        <v>4</v>
      </c>
      <c r="AH25" s="151">
        <v>9</v>
      </c>
      <c r="AI25" s="151">
        <v>3</v>
      </c>
      <c r="AJ25" s="68"/>
      <c r="AK25" s="68"/>
      <c r="AL25" s="68"/>
      <c r="AM25" s="68"/>
    </row>
    <row r="26" spans="1:39" ht="13">
      <c r="A26" s="24">
        <v>6</v>
      </c>
      <c r="B26" s="20" t="s">
        <v>292</v>
      </c>
      <c r="C26" s="69" t="s">
        <v>39</v>
      </c>
      <c r="D26" s="24">
        <f t="shared" si="6"/>
        <v>5</v>
      </c>
      <c r="E26" s="72">
        <f t="shared" si="7"/>
        <v>2</v>
      </c>
      <c r="F26" s="74">
        <v>2</v>
      </c>
      <c r="G26" s="30">
        <v>0</v>
      </c>
      <c r="H26" s="35"/>
      <c r="I26" s="35"/>
      <c r="J26" s="35"/>
      <c r="K26" s="35"/>
      <c r="L26" s="26"/>
      <c r="M26" s="26"/>
      <c r="N26" s="26">
        <v>18</v>
      </c>
      <c r="O26" s="106">
        <v>1</v>
      </c>
      <c r="P26" s="26"/>
      <c r="Q26" s="27"/>
      <c r="R26" s="28"/>
      <c r="S26" s="28"/>
      <c r="T26" s="42"/>
      <c r="U26" s="42"/>
      <c r="V26" s="42"/>
      <c r="W26" s="42"/>
      <c r="X26" s="42">
        <v>18</v>
      </c>
      <c r="Y26" s="108">
        <v>1</v>
      </c>
      <c r="Z26" s="99"/>
      <c r="AA26" s="99"/>
      <c r="AB26" s="67"/>
      <c r="AC26" s="67"/>
      <c r="AD26" s="67"/>
      <c r="AE26" s="67"/>
      <c r="AF26" s="67"/>
      <c r="AG26" s="67"/>
      <c r="AH26" s="151">
        <v>9</v>
      </c>
      <c r="AI26" s="151">
        <v>3</v>
      </c>
      <c r="AJ26" s="68"/>
      <c r="AK26" s="68"/>
      <c r="AL26" s="68"/>
      <c r="AM26" s="68"/>
    </row>
    <row r="27" spans="1:39" ht="13">
      <c r="A27" s="24"/>
      <c r="B27" s="20"/>
      <c r="C27" s="69"/>
      <c r="D27" s="69"/>
      <c r="E27" s="72"/>
      <c r="F27" s="74"/>
      <c r="G27" s="30"/>
      <c r="H27" s="55"/>
      <c r="I27" s="55"/>
      <c r="J27" s="55"/>
      <c r="K27" s="55"/>
      <c r="L27" s="18"/>
      <c r="M27" s="18"/>
      <c r="N27" s="18"/>
      <c r="O27" s="18"/>
      <c r="P27" s="18"/>
      <c r="Q27" s="56"/>
      <c r="R27" s="24"/>
      <c r="S27" s="24"/>
      <c r="T27" s="55"/>
      <c r="U27" s="55"/>
      <c r="V27" s="55"/>
      <c r="W27" s="55"/>
      <c r="X27" s="55"/>
      <c r="Y27" s="55"/>
      <c r="Z27" s="148"/>
      <c r="AA27" s="148"/>
      <c r="AB27" s="55"/>
      <c r="AC27" s="55"/>
      <c r="AD27" s="55"/>
      <c r="AE27" s="55"/>
      <c r="AF27" s="55"/>
      <c r="AG27" s="55"/>
      <c r="AH27" s="148"/>
      <c r="AI27" s="148"/>
      <c r="AJ27" s="55"/>
      <c r="AK27" s="55"/>
      <c r="AL27" s="55"/>
      <c r="AM27" s="55"/>
    </row>
    <row r="28" spans="1:39" ht="13">
      <c r="A28" s="24">
        <v>1</v>
      </c>
      <c r="B28" s="114" t="s">
        <v>209</v>
      </c>
      <c r="C28" s="69" t="s">
        <v>41</v>
      </c>
      <c r="D28" s="24">
        <f t="shared" ref="D28:D33" si="8">SUM(I28+K28+M28+O28+Q28+S28+U28+W28+Y28+AA28+AC28+AE28+AG28+AI28+AK28+AM28)</f>
        <v>133</v>
      </c>
      <c r="E28" s="72">
        <f t="shared" ref="E28:E33" si="9">SUM(F28+G28)</f>
        <v>59</v>
      </c>
      <c r="F28" s="74">
        <f>SUM(W28+Y28+AE28+AG28)</f>
        <v>47</v>
      </c>
      <c r="G28" s="30">
        <v>12</v>
      </c>
      <c r="H28" s="35">
        <v>11</v>
      </c>
      <c r="I28" s="35">
        <v>8</v>
      </c>
      <c r="J28" s="35">
        <v>7</v>
      </c>
      <c r="K28" s="105">
        <v>12</v>
      </c>
      <c r="L28" s="26">
        <v>10</v>
      </c>
      <c r="M28" s="26">
        <v>9</v>
      </c>
      <c r="N28" s="26">
        <v>9</v>
      </c>
      <c r="O28" s="26">
        <v>10</v>
      </c>
      <c r="P28" s="26">
        <v>10</v>
      </c>
      <c r="Q28" s="27">
        <v>9</v>
      </c>
      <c r="R28" s="98">
        <v>7</v>
      </c>
      <c r="S28" s="98">
        <v>4</v>
      </c>
      <c r="T28" s="42">
        <v>10</v>
      </c>
      <c r="U28" s="42">
        <v>9</v>
      </c>
      <c r="V28" s="42">
        <v>8</v>
      </c>
      <c r="W28" s="108">
        <v>11</v>
      </c>
      <c r="X28" s="42">
        <v>7</v>
      </c>
      <c r="Y28" s="108">
        <v>12</v>
      </c>
      <c r="Z28" s="99">
        <v>5</v>
      </c>
      <c r="AA28" s="99">
        <v>5</v>
      </c>
      <c r="AB28" s="67">
        <v>9</v>
      </c>
      <c r="AC28" s="67">
        <v>10</v>
      </c>
      <c r="AD28" s="67">
        <v>8</v>
      </c>
      <c r="AE28" s="108">
        <v>11</v>
      </c>
      <c r="AF28" s="67">
        <v>6</v>
      </c>
      <c r="AG28" s="108">
        <v>13</v>
      </c>
      <c r="AH28" s="151">
        <v>3</v>
      </c>
      <c r="AI28" s="151">
        <v>10</v>
      </c>
      <c r="AJ28" s="68"/>
      <c r="AK28" s="68"/>
      <c r="AL28" s="68"/>
      <c r="AM28" s="68"/>
    </row>
    <row r="29" spans="1:39" ht="13">
      <c r="A29" s="24">
        <v>2</v>
      </c>
      <c r="B29" s="114" t="s">
        <v>444</v>
      </c>
      <c r="C29" s="69" t="s">
        <v>39</v>
      </c>
      <c r="D29" s="24">
        <f t="shared" si="8"/>
        <v>109</v>
      </c>
      <c r="E29" s="72">
        <f t="shared" si="9"/>
        <v>49</v>
      </c>
      <c r="F29" s="74">
        <f>SUM(Y29+AC29+AE29+AG29)</f>
        <v>41</v>
      </c>
      <c r="G29" s="30">
        <v>8</v>
      </c>
      <c r="H29" s="35">
        <v>12</v>
      </c>
      <c r="I29" s="35">
        <v>7</v>
      </c>
      <c r="J29" s="35">
        <v>11</v>
      </c>
      <c r="K29" s="105">
        <v>8</v>
      </c>
      <c r="L29" s="26">
        <v>11</v>
      </c>
      <c r="M29" s="26">
        <v>8</v>
      </c>
      <c r="N29" s="26">
        <v>12</v>
      </c>
      <c r="O29" s="26">
        <v>7</v>
      </c>
      <c r="P29" s="26">
        <v>11</v>
      </c>
      <c r="Q29" s="27">
        <v>8</v>
      </c>
      <c r="R29" s="98">
        <v>5</v>
      </c>
      <c r="S29" s="98">
        <v>6</v>
      </c>
      <c r="T29" s="42">
        <v>11</v>
      </c>
      <c r="U29" s="42">
        <v>8</v>
      </c>
      <c r="V29" s="42">
        <v>12</v>
      </c>
      <c r="W29" s="42">
        <v>7</v>
      </c>
      <c r="X29" s="42">
        <v>9</v>
      </c>
      <c r="Y29" s="108">
        <v>10</v>
      </c>
      <c r="Z29" s="99">
        <v>7</v>
      </c>
      <c r="AA29" s="99">
        <v>3</v>
      </c>
      <c r="AB29" s="67">
        <v>10</v>
      </c>
      <c r="AC29" s="108">
        <v>9</v>
      </c>
      <c r="AD29" s="67">
        <v>9</v>
      </c>
      <c r="AE29" s="108">
        <v>10</v>
      </c>
      <c r="AF29" s="67">
        <v>7</v>
      </c>
      <c r="AG29" s="108">
        <v>12</v>
      </c>
      <c r="AH29" s="151">
        <v>6</v>
      </c>
      <c r="AI29" s="151">
        <v>6</v>
      </c>
      <c r="AJ29" s="68"/>
      <c r="AK29" s="68"/>
      <c r="AL29" s="68"/>
      <c r="AM29" s="68"/>
    </row>
    <row r="30" spans="1:39" ht="13">
      <c r="A30" s="24">
        <v>3</v>
      </c>
      <c r="B30" s="114" t="s">
        <v>251</v>
      </c>
      <c r="C30" s="69" t="s">
        <v>11</v>
      </c>
      <c r="D30" s="24">
        <f t="shared" si="8"/>
        <v>65</v>
      </c>
      <c r="E30" s="72">
        <f t="shared" si="9"/>
        <v>33</v>
      </c>
      <c r="F30" s="74">
        <f>SUM(M30+O30+Y30+AG30)</f>
        <v>27</v>
      </c>
      <c r="G30" s="30">
        <v>6</v>
      </c>
      <c r="H30" s="35">
        <v>13</v>
      </c>
      <c r="I30" s="105">
        <v>6</v>
      </c>
      <c r="J30" s="35"/>
      <c r="K30" s="35"/>
      <c r="L30" s="26">
        <v>13</v>
      </c>
      <c r="M30" s="106">
        <v>6</v>
      </c>
      <c r="N30" s="26">
        <v>13</v>
      </c>
      <c r="O30" s="106">
        <v>6</v>
      </c>
      <c r="P30" s="26">
        <v>15</v>
      </c>
      <c r="Q30" s="27">
        <v>4</v>
      </c>
      <c r="R30" s="98">
        <v>8</v>
      </c>
      <c r="S30" s="98">
        <v>3</v>
      </c>
      <c r="T30" s="42">
        <v>13</v>
      </c>
      <c r="U30" s="42">
        <v>6</v>
      </c>
      <c r="V30" s="42">
        <v>13</v>
      </c>
      <c r="W30" s="42">
        <v>6</v>
      </c>
      <c r="X30" s="42">
        <v>12</v>
      </c>
      <c r="Y30" s="108">
        <v>7</v>
      </c>
      <c r="Z30" s="99">
        <v>8</v>
      </c>
      <c r="AA30" s="99">
        <v>2</v>
      </c>
      <c r="AB30" s="67">
        <v>16</v>
      </c>
      <c r="AC30" s="67">
        <v>3</v>
      </c>
      <c r="AD30" s="67">
        <v>15</v>
      </c>
      <c r="AE30" s="67">
        <v>4</v>
      </c>
      <c r="AF30" s="67">
        <v>11</v>
      </c>
      <c r="AG30" s="108">
        <v>8</v>
      </c>
      <c r="AH30" s="151">
        <v>8</v>
      </c>
      <c r="AI30" s="151">
        <v>4</v>
      </c>
      <c r="AJ30" s="68"/>
      <c r="AK30" s="68"/>
      <c r="AL30" s="68"/>
      <c r="AM30" s="68"/>
    </row>
    <row r="31" spans="1:39" ht="13">
      <c r="A31" s="24">
        <v>4</v>
      </c>
      <c r="B31" s="20" t="s">
        <v>254</v>
      </c>
      <c r="C31" s="69" t="s">
        <v>20</v>
      </c>
      <c r="D31" s="24">
        <f t="shared" si="8"/>
        <v>26</v>
      </c>
      <c r="E31" s="72">
        <f t="shared" si="9"/>
        <v>20</v>
      </c>
      <c r="F31" s="74">
        <f>SUM(O31+Q31+W31+Y31)</f>
        <v>15</v>
      </c>
      <c r="G31" s="30">
        <v>5</v>
      </c>
      <c r="H31" s="35">
        <v>14</v>
      </c>
      <c r="I31" s="105">
        <v>5</v>
      </c>
      <c r="J31" s="35">
        <v>17</v>
      </c>
      <c r="K31" s="35">
        <v>2</v>
      </c>
      <c r="L31" s="26"/>
      <c r="M31" s="26"/>
      <c r="N31" s="26">
        <v>16</v>
      </c>
      <c r="O31" s="106">
        <v>3</v>
      </c>
      <c r="P31" s="26">
        <v>17</v>
      </c>
      <c r="Q31" s="107">
        <v>2</v>
      </c>
      <c r="R31" s="98">
        <v>10</v>
      </c>
      <c r="S31" s="98">
        <v>1</v>
      </c>
      <c r="T31" s="42"/>
      <c r="U31" s="42"/>
      <c r="V31" s="42">
        <v>14</v>
      </c>
      <c r="W31" s="108">
        <v>5</v>
      </c>
      <c r="X31" s="42">
        <v>14</v>
      </c>
      <c r="Y31" s="108">
        <v>5</v>
      </c>
      <c r="Z31" s="99">
        <v>8</v>
      </c>
      <c r="AA31" s="99">
        <v>2</v>
      </c>
      <c r="AB31" s="67"/>
      <c r="AC31" s="67"/>
      <c r="AD31" s="67"/>
      <c r="AE31" s="67"/>
      <c r="AF31" s="67">
        <v>18</v>
      </c>
      <c r="AG31" s="67">
        <v>1</v>
      </c>
      <c r="AH31" s="151"/>
      <c r="AI31" s="151"/>
      <c r="AJ31" s="68"/>
      <c r="AK31" s="68"/>
      <c r="AL31" s="68"/>
      <c r="AM31" s="68"/>
    </row>
    <row r="32" spans="1:39" ht="13">
      <c r="A32" s="24">
        <v>5</v>
      </c>
      <c r="B32" s="20" t="s">
        <v>412</v>
      </c>
      <c r="C32" s="69" t="s">
        <v>28</v>
      </c>
      <c r="D32" s="24">
        <f t="shared" si="8"/>
        <v>41</v>
      </c>
      <c r="E32" s="72">
        <f t="shared" si="9"/>
        <v>19</v>
      </c>
      <c r="F32" s="74">
        <v>18</v>
      </c>
      <c r="G32" s="30">
        <v>1</v>
      </c>
      <c r="H32" s="35"/>
      <c r="I32" s="35"/>
      <c r="J32" s="35">
        <v>18</v>
      </c>
      <c r="K32" s="105">
        <v>1</v>
      </c>
      <c r="L32" s="26">
        <v>16</v>
      </c>
      <c r="M32" s="26">
        <v>3</v>
      </c>
      <c r="N32" s="26">
        <v>17</v>
      </c>
      <c r="O32" s="26">
        <v>2</v>
      </c>
      <c r="P32" s="26"/>
      <c r="Q32" s="27"/>
      <c r="R32" s="98">
        <v>6</v>
      </c>
      <c r="S32" s="98">
        <v>5</v>
      </c>
      <c r="T32" s="42">
        <v>14</v>
      </c>
      <c r="U32" s="108">
        <v>5</v>
      </c>
      <c r="V32" s="42">
        <v>16</v>
      </c>
      <c r="W32" s="42">
        <v>3</v>
      </c>
      <c r="X32" s="42">
        <v>15</v>
      </c>
      <c r="Y32" s="108">
        <v>4</v>
      </c>
      <c r="Z32" s="99">
        <v>6</v>
      </c>
      <c r="AA32" s="99">
        <v>4</v>
      </c>
      <c r="AB32" s="67">
        <v>15</v>
      </c>
      <c r="AC32" s="108">
        <v>4</v>
      </c>
      <c r="AD32" s="67">
        <v>14</v>
      </c>
      <c r="AE32" s="108">
        <v>5</v>
      </c>
      <c r="AF32" s="67"/>
      <c r="AG32" s="67"/>
      <c r="AH32" s="151">
        <v>7</v>
      </c>
      <c r="AI32" s="151">
        <v>5</v>
      </c>
      <c r="AJ32" s="68"/>
      <c r="AK32" s="68"/>
      <c r="AL32" s="68"/>
      <c r="AM32" s="68"/>
    </row>
    <row r="33" spans="1:39" ht="13">
      <c r="A33" s="24">
        <v>6</v>
      </c>
      <c r="B33" s="20" t="s">
        <v>409</v>
      </c>
      <c r="C33" s="69" t="s">
        <v>20</v>
      </c>
      <c r="D33" s="24">
        <f t="shared" si="8"/>
        <v>12</v>
      </c>
      <c r="E33" s="72">
        <f t="shared" si="9"/>
        <v>9</v>
      </c>
      <c r="F33" s="74">
        <v>5</v>
      </c>
      <c r="G33" s="30">
        <v>4</v>
      </c>
      <c r="H33" s="35">
        <v>16</v>
      </c>
      <c r="I33" s="35">
        <v>3</v>
      </c>
      <c r="J33" s="35">
        <v>15</v>
      </c>
      <c r="K33" s="105">
        <v>4</v>
      </c>
      <c r="L33" s="26"/>
      <c r="M33" s="26"/>
      <c r="N33" s="26"/>
      <c r="O33" s="26"/>
      <c r="P33" s="26"/>
      <c r="Q33" s="27"/>
      <c r="R33" s="98"/>
      <c r="S33" s="98"/>
      <c r="T33" s="42"/>
      <c r="U33" s="42"/>
      <c r="V33" s="42"/>
      <c r="W33" s="42"/>
      <c r="X33" s="42"/>
      <c r="Y33" s="42"/>
      <c r="Z33" s="99"/>
      <c r="AA33" s="99"/>
      <c r="AB33" s="67">
        <v>14</v>
      </c>
      <c r="AC33" s="108">
        <v>5</v>
      </c>
      <c r="AD33" s="67"/>
      <c r="AE33" s="67"/>
      <c r="AF33" s="67"/>
      <c r="AG33" s="67"/>
      <c r="AH33" s="151"/>
      <c r="AI33" s="151"/>
      <c r="AJ33" s="68"/>
      <c r="AK33" s="68"/>
      <c r="AL33" s="68"/>
      <c r="AM33" s="68"/>
    </row>
    <row r="34" spans="1:39" ht="13">
      <c r="A34" s="24"/>
      <c r="B34" s="20"/>
      <c r="C34" s="69"/>
      <c r="D34" s="69"/>
      <c r="E34" s="72"/>
      <c r="F34" s="74"/>
      <c r="G34" s="30"/>
      <c r="H34" s="55"/>
      <c r="I34" s="55"/>
      <c r="J34" s="55"/>
      <c r="K34" s="55"/>
      <c r="L34" s="18"/>
      <c r="M34" s="18"/>
      <c r="N34" s="18"/>
      <c r="O34" s="18"/>
      <c r="P34" s="18"/>
      <c r="Q34" s="56"/>
      <c r="R34" s="24"/>
      <c r="S34" s="24"/>
      <c r="T34" s="55"/>
      <c r="U34" s="55"/>
      <c r="V34" s="55"/>
      <c r="W34" s="55"/>
      <c r="X34" s="55"/>
      <c r="Y34" s="55"/>
      <c r="Z34" s="148"/>
      <c r="AA34" s="148"/>
      <c r="AB34" s="55"/>
      <c r="AC34" s="55"/>
      <c r="AD34" s="55"/>
      <c r="AE34" s="55"/>
      <c r="AF34" s="55"/>
      <c r="AG34" s="55"/>
      <c r="AH34" s="148"/>
      <c r="AI34" s="148"/>
      <c r="AJ34" s="55"/>
      <c r="AK34" s="55"/>
      <c r="AL34" s="55"/>
      <c r="AM34" s="55"/>
    </row>
    <row r="35" spans="1:39" ht="13">
      <c r="A35" s="100"/>
      <c r="B35" s="101" t="s">
        <v>413</v>
      </c>
      <c r="C35" s="24" t="s">
        <v>28</v>
      </c>
      <c r="D35" s="24">
        <f t="shared" ref="D35:D38" si="10">SUM(I35+K35+M35+O35+Q35+S35+U35+W35+Y35+AA35+AC35+AE35+AG35+AI35+AK35+AM35)</f>
        <v>67</v>
      </c>
      <c r="E35" s="72"/>
      <c r="F35" s="74"/>
      <c r="G35" s="30"/>
      <c r="H35" s="35"/>
      <c r="I35" s="35"/>
      <c r="J35" s="35"/>
      <c r="K35" s="35"/>
      <c r="L35" s="26">
        <v>12</v>
      </c>
      <c r="M35" s="26">
        <v>7</v>
      </c>
      <c r="N35" s="26">
        <v>14</v>
      </c>
      <c r="O35" s="26">
        <v>5</v>
      </c>
      <c r="P35" s="26">
        <v>14</v>
      </c>
      <c r="Q35" s="27">
        <v>5</v>
      </c>
      <c r="R35" s="98">
        <v>6</v>
      </c>
      <c r="S35" s="98">
        <v>5</v>
      </c>
      <c r="T35" s="42">
        <v>16</v>
      </c>
      <c r="U35" s="42">
        <v>3</v>
      </c>
      <c r="V35" s="42">
        <v>15</v>
      </c>
      <c r="W35" s="42">
        <v>4</v>
      </c>
      <c r="X35" s="42">
        <v>13</v>
      </c>
      <c r="Y35" s="42">
        <v>6</v>
      </c>
      <c r="Z35" s="99">
        <v>6</v>
      </c>
      <c r="AA35" s="99">
        <v>4</v>
      </c>
      <c r="AB35" s="67">
        <v>13</v>
      </c>
      <c r="AC35" s="67">
        <v>6</v>
      </c>
      <c r="AD35" s="67">
        <v>11</v>
      </c>
      <c r="AE35" s="67">
        <v>8</v>
      </c>
      <c r="AF35" s="67">
        <v>10</v>
      </c>
      <c r="AG35" s="67">
        <v>9</v>
      </c>
      <c r="AH35" s="151">
        <v>7</v>
      </c>
      <c r="AI35" s="151">
        <v>5</v>
      </c>
      <c r="AJ35" s="68"/>
      <c r="AK35" s="68"/>
      <c r="AL35" s="68"/>
      <c r="AM35" s="68"/>
    </row>
    <row r="36" spans="1:39" ht="13">
      <c r="A36" s="100"/>
      <c r="B36" s="101" t="s">
        <v>411</v>
      </c>
      <c r="C36" s="24" t="s">
        <v>41</v>
      </c>
      <c r="D36" s="24">
        <f t="shared" si="10"/>
        <v>46</v>
      </c>
      <c r="E36" s="72"/>
      <c r="F36" s="74"/>
      <c r="G36" s="30"/>
      <c r="H36" s="35">
        <v>18</v>
      </c>
      <c r="I36" s="35">
        <v>1</v>
      </c>
      <c r="J36" s="35">
        <v>16</v>
      </c>
      <c r="K36" s="105">
        <v>3</v>
      </c>
      <c r="L36" s="26">
        <v>15</v>
      </c>
      <c r="M36" s="26">
        <v>4</v>
      </c>
      <c r="N36" s="26">
        <v>15</v>
      </c>
      <c r="O36" s="26">
        <v>4</v>
      </c>
      <c r="P36" s="26">
        <v>16</v>
      </c>
      <c r="Q36" s="27">
        <v>3</v>
      </c>
      <c r="R36" s="98">
        <v>7</v>
      </c>
      <c r="S36" s="98">
        <v>4</v>
      </c>
      <c r="T36" s="42">
        <v>15</v>
      </c>
      <c r="U36" s="42">
        <v>4</v>
      </c>
      <c r="V36" s="42"/>
      <c r="W36" s="42"/>
      <c r="X36" s="42"/>
      <c r="Y36" s="42"/>
      <c r="Z36" s="99">
        <v>5</v>
      </c>
      <c r="AA36" s="99">
        <v>5</v>
      </c>
      <c r="AB36" s="67">
        <v>17</v>
      </c>
      <c r="AC36" s="67">
        <v>2</v>
      </c>
      <c r="AD36" s="67">
        <v>16</v>
      </c>
      <c r="AE36" s="67">
        <v>3</v>
      </c>
      <c r="AF36" s="67">
        <v>16</v>
      </c>
      <c r="AG36" s="67">
        <v>3</v>
      </c>
      <c r="AH36" s="151">
        <v>3</v>
      </c>
      <c r="AI36" s="151">
        <v>10</v>
      </c>
      <c r="AJ36" s="68"/>
      <c r="AK36" s="68"/>
      <c r="AL36" s="68"/>
      <c r="AM36" s="68"/>
    </row>
    <row r="37" spans="1:39" ht="13">
      <c r="A37" s="100"/>
      <c r="B37" s="101" t="s">
        <v>410</v>
      </c>
      <c r="C37" s="24" t="s">
        <v>11</v>
      </c>
      <c r="D37" s="24">
        <f t="shared" si="10"/>
        <v>21</v>
      </c>
      <c r="E37" s="72"/>
      <c r="F37" s="74"/>
      <c r="G37" s="30"/>
      <c r="H37" s="35">
        <v>17</v>
      </c>
      <c r="I37" s="35">
        <v>2</v>
      </c>
      <c r="J37" s="35">
        <v>13</v>
      </c>
      <c r="K37" s="105">
        <v>6</v>
      </c>
      <c r="L37" s="26">
        <v>18</v>
      </c>
      <c r="M37" s="26">
        <v>1</v>
      </c>
      <c r="N37" s="26"/>
      <c r="O37" s="26"/>
      <c r="P37" s="26">
        <v>18</v>
      </c>
      <c r="Q37" s="27">
        <v>1</v>
      </c>
      <c r="R37" s="98">
        <v>8</v>
      </c>
      <c r="S37" s="98">
        <v>3</v>
      </c>
      <c r="T37" s="42"/>
      <c r="U37" s="42"/>
      <c r="V37" s="42"/>
      <c r="W37" s="42"/>
      <c r="X37" s="42">
        <v>17</v>
      </c>
      <c r="Y37" s="42">
        <v>2</v>
      </c>
      <c r="Z37" s="99"/>
      <c r="AA37" s="99"/>
      <c r="AB37" s="67"/>
      <c r="AC37" s="67"/>
      <c r="AD37" s="67"/>
      <c r="AE37" s="67"/>
      <c r="AF37" s="67">
        <v>17</v>
      </c>
      <c r="AG37" s="67">
        <v>2</v>
      </c>
      <c r="AH37" s="151">
        <v>8</v>
      </c>
      <c r="AI37" s="151">
        <v>4</v>
      </c>
      <c r="AJ37" s="68"/>
      <c r="AK37" s="68"/>
      <c r="AL37" s="68"/>
      <c r="AM37" s="68"/>
    </row>
    <row r="38" spans="1:39" ht="13">
      <c r="A38" s="100"/>
      <c r="B38" s="101" t="s">
        <v>414</v>
      </c>
      <c r="C38" s="24" t="s">
        <v>28</v>
      </c>
      <c r="D38" s="24">
        <f t="shared" si="10"/>
        <v>4</v>
      </c>
      <c r="E38" s="72"/>
      <c r="F38" s="74"/>
      <c r="G38" s="30"/>
      <c r="H38" s="35"/>
      <c r="I38" s="35"/>
      <c r="J38" s="35"/>
      <c r="K38" s="35"/>
      <c r="L38" s="26"/>
      <c r="M38" s="26"/>
      <c r="N38" s="26"/>
      <c r="O38" s="26"/>
      <c r="P38" s="26"/>
      <c r="Q38" s="27"/>
      <c r="R38" s="98">
        <v>9</v>
      </c>
      <c r="S38" s="98">
        <v>2</v>
      </c>
      <c r="T38" s="42"/>
      <c r="U38" s="42"/>
      <c r="V38" s="42"/>
      <c r="W38" s="42"/>
      <c r="X38" s="42"/>
      <c r="Y38" s="42"/>
      <c r="Z38" s="99"/>
      <c r="AA38" s="99"/>
      <c r="AB38" s="67"/>
      <c r="AC38" s="67"/>
      <c r="AD38" s="67"/>
      <c r="AE38" s="67"/>
      <c r="AF38" s="67"/>
      <c r="AG38" s="67"/>
      <c r="AH38" s="151">
        <v>10</v>
      </c>
      <c r="AI38" s="151">
        <v>2</v>
      </c>
      <c r="AJ38" s="68"/>
      <c r="AK38" s="68"/>
      <c r="AL38" s="68"/>
      <c r="AM38" s="68"/>
    </row>
  </sheetData>
  <sheetProtection selectLockedCells="1" selectUnlockedCells="1"/>
  <sortState ref="A35:AM38">
    <sortCondition descending="1" ref="E35:E38"/>
  </sortState>
  <mergeCells count="6">
    <mergeCell ref="E3:G3"/>
    <mergeCell ref="L3:S3"/>
    <mergeCell ref="T3:AA3"/>
    <mergeCell ref="AB3:AI3"/>
    <mergeCell ref="AJ3:AM3"/>
    <mergeCell ref="H3:K3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FF0000"/>
  </sheetPr>
  <dimension ref="A1:XFC43"/>
  <sheetViews>
    <sheetView workbookViewId="0">
      <selection activeCell="K20" sqref="K20"/>
    </sheetView>
  </sheetViews>
  <sheetFormatPr defaultColWidth="8.90625" defaultRowHeight="14.5"/>
  <cols>
    <col min="1" max="1" width="6.6328125" style="154" customWidth="1"/>
    <col min="2" max="16384" width="8.90625" style="154"/>
  </cols>
  <sheetData>
    <row r="1" spans="1:3">
      <c r="A1" s="157" t="s">
        <v>443</v>
      </c>
    </row>
    <row r="3" spans="1:3">
      <c r="A3" s="152">
        <v>1</v>
      </c>
      <c r="B3" s="152" t="s">
        <v>11</v>
      </c>
      <c r="C3" s="153">
        <v>2775</v>
      </c>
    </row>
    <row r="4" spans="1:3">
      <c r="A4" s="152">
        <v>2</v>
      </c>
      <c r="B4" s="152" t="s">
        <v>28</v>
      </c>
      <c r="C4" s="153">
        <v>2129</v>
      </c>
    </row>
    <row r="5" spans="1:3">
      <c r="A5" s="152">
        <v>3</v>
      </c>
      <c r="B5" s="152" t="s">
        <v>22</v>
      </c>
      <c r="C5" s="153">
        <v>1994</v>
      </c>
    </row>
    <row r="6" spans="1:3">
      <c r="A6" s="152">
        <v>4</v>
      </c>
      <c r="B6" s="152" t="s">
        <v>30</v>
      </c>
      <c r="C6" s="153">
        <v>1510</v>
      </c>
    </row>
    <row r="7" spans="1:3">
      <c r="A7" s="152">
        <v>5</v>
      </c>
      <c r="B7" s="155" t="s">
        <v>45</v>
      </c>
      <c r="C7" s="153">
        <v>1463</v>
      </c>
    </row>
    <row r="8" spans="1:3">
      <c r="A8" s="152">
        <v>6</v>
      </c>
      <c r="B8" s="152" t="s">
        <v>27</v>
      </c>
      <c r="C8" s="153">
        <v>1427</v>
      </c>
    </row>
    <row r="9" spans="1:3">
      <c r="A9" s="152">
        <v>7</v>
      </c>
      <c r="B9" s="152" t="s">
        <v>105</v>
      </c>
      <c r="C9" s="153">
        <v>993</v>
      </c>
    </row>
    <row r="10" spans="1:3">
      <c r="A10" s="152">
        <v>8</v>
      </c>
      <c r="B10" s="156" t="s">
        <v>31</v>
      </c>
      <c r="C10" s="153">
        <v>879</v>
      </c>
    </row>
    <row r="11" spans="1:3">
      <c r="A11" s="152">
        <v>9</v>
      </c>
      <c r="B11" s="152" t="s">
        <v>16</v>
      </c>
      <c r="C11" s="153">
        <v>870</v>
      </c>
    </row>
    <row r="12" spans="1:3">
      <c r="A12" s="152">
        <v>10</v>
      </c>
      <c r="B12" s="152" t="s">
        <v>34</v>
      </c>
      <c r="C12" s="153">
        <v>869</v>
      </c>
    </row>
    <row r="13" spans="1:3">
      <c r="A13" s="152">
        <v>11</v>
      </c>
      <c r="B13" s="152" t="s">
        <v>13</v>
      </c>
      <c r="C13" s="153">
        <v>829</v>
      </c>
    </row>
    <row r="14" spans="1:3">
      <c r="A14" s="152">
        <v>12</v>
      </c>
      <c r="B14" s="152" t="s">
        <v>41</v>
      </c>
      <c r="C14" s="153">
        <v>754</v>
      </c>
    </row>
    <row r="15" spans="1:3">
      <c r="A15" s="152">
        <v>13</v>
      </c>
      <c r="B15" s="152" t="s">
        <v>55</v>
      </c>
      <c r="C15" s="153">
        <v>617</v>
      </c>
    </row>
    <row r="16" spans="1:3">
      <c r="A16" s="152">
        <v>14</v>
      </c>
      <c r="B16" s="152" t="s">
        <v>19</v>
      </c>
      <c r="C16" s="153">
        <v>578</v>
      </c>
    </row>
    <row r="17" spans="1:3 16383:16383">
      <c r="A17" s="152">
        <v>15</v>
      </c>
      <c r="B17" s="155" t="s">
        <v>39</v>
      </c>
      <c r="C17" s="153">
        <v>565</v>
      </c>
    </row>
    <row r="18" spans="1:3 16383:16383">
      <c r="A18" s="152">
        <v>16</v>
      </c>
      <c r="B18" s="152" t="s">
        <v>99</v>
      </c>
      <c r="C18" s="153">
        <v>482</v>
      </c>
    </row>
    <row r="19" spans="1:3 16383:16383">
      <c r="A19" s="152">
        <v>17</v>
      </c>
      <c r="B19" s="152" t="s">
        <v>29</v>
      </c>
      <c r="C19" s="153">
        <v>467</v>
      </c>
    </row>
    <row r="20" spans="1:3 16383:16383">
      <c r="A20" s="152">
        <v>18</v>
      </c>
      <c r="B20" s="152" t="s">
        <v>21</v>
      </c>
      <c r="C20" s="153">
        <v>440</v>
      </c>
    </row>
    <row r="21" spans="1:3 16383:16383">
      <c r="A21" s="152">
        <v>19</v>
      </c>
      <c r="B21" s="152" t="s">
        <v>23</v>
      </c>
      <c r="C21" s="153">
        <v>437</v>
      </c>
    </row>
    <row r="22" spans="1:3 16383:16383">
      <c r="A22" s="152">
        <v>20</v>
      </c>
      <c r="B22" s="152" t="s">
        <v>44</v>
      </c>
      <c r="C22" s="153">
        <v>434</v>
      </c>
    </row>
    <row r="23" spans="1:3 16383:16383">
      <c r="A23" s="152">
        <v>21</v>
      </c>
      <c r="B23" s="152" t="s">
        <v>49</v>
      </c>
      <c r="C23" s="153">
        <v>428</v>
      </c>
    </row>
    <row r="24" spans="1:3 16383:16383">
      <c r="A24" s="152">
        <v>22</v>
      </c>
      <c r="B24" s="152" t="s">
        <v>131</v>
      </c>
      <c r="C24" s="153">
        <v>389</v>
      </c>
    </row>
    <row r="25" spans="1:3 16383:16383">
      <c r="A25" s="152">
        <v>23</v>
      </c>
      <c r="B25" s="152" t="s">
        <v>25</v>
      </c>
      <c r="C25" s="153">
        <v>365</v>
      </c>
    </row>
    <row r="26" spans="1:3 16383:16383">
      <c r="A26" s="152">
        <v>24</v>
      </c>
      <c r="B26" s="152" t="s">
        <v>18</v>
      </c>
      <c r="C26" s="153">
        <v>340</v>
      </c>
    </row>
    <row r="27" spans="1:3 16383:16383">
      <c r="A27" s="152">
        <v>25</v>
      </c>
      <c r="B27" s="152" t="s">
        <v>212</v>
      </c>
      <c r="C27" s="153">
        <v>307</v>
      </c>
    </row>
    <row r="28" spans="1:3 16383:16383">
      <c r="A28" s="152">
        <v>26</v>
      </c>
      <c r="B28" s="152" t="s">
        <v>56</v>
      </c>
      <c r="C28" s="153">
        <v>305</v>
      </c>
    </row>
    <row r="29" spans="1:3 16383:16383">
      <c r="A29" s="152">
        <v>27</v>
      </c>
      <c r="B29" s="152" t="s">
        <v>17</v>
      </c>
      <c r="C29" s="153">
        <v>292</v>
      </c>
      <c r="XFC29" s="154">
        <f>SUM(A29:XFB29)</f>
        <v>319</v>
      </c>
    </row>
    <row r="30" spans="1:3 16383:16383">
      <c r="A30" s="152">
        <v>28</v>
      </c>
      <c r="B30" s="152" t="s">
        <v>51</v>
      </c>
      <c r="C30" s="153">
        <v>273</v>
      </c>
    </row>
    <row r="31" spans="1:3 16383:16383">
      <c r="A31" s="152">
        <v>29</v>
      </c>
      <c r="B31" s="155" t="s">
        <v>40</v>
      </c>
      <c r="C31" s="153">
        <v>259</v>
      </c>
    </row>
    <row r="32" spans="1:3 16383:16383">
      <c r="A32" s="152">
        <v>30</v>
      </c>
      <c r="B32" s="155" t="s">
        <v>20</v>
      </c>
      <c r="C32" s="153">
        <v>234</v>
      </c>
    </row>
    <row r="33" spans="1:3">
      <c r="A33" s="152">
        <v>31</v>
      </c>
      <c r="B33" s="152" t="s">
        <v>62</v>
      </c>
      <c r="C33" s="153">
        <v>222</v>
      </c>
    </row>
    <row r="34" spans="1:3">
      <c r="A34" s="152">
        <v>32</v>
      </c>
      <c r="B34" s="152" t="s">
        <v>14</v>
      </c>
      <c r="C34" s="153">
        <v>221</v>
      </c>
    </row>
    <row r="35" spans="1:3">
      <c r="A35" s="152">
        <v>33</v>
      </c>
      <c r="B35" s="152" t="s">
        <v>15</v>
      </c>
      <c r="C35" s="153">
        <v>195</v>
      </c>
    </row>
    <row r="36" spans="1:3">
      <c r="A36" s="152">
        <v>34</v>
      </c>
      <c r="B36" s="152" t="s">
        <v>43</v>
      </c>
      <c r="C36" s="153">
        <v>182</v>
      </c>
    </row>
    <row r="37" spans="1:3">
      <c r="A37" s="152">
        <v>35</v>
      </c>
      <c r="B37" s="152" t="s">
        <v>50</v>
      </c>
      <c r="C37" s="153">
        <v>170</v>
      </c>
    </row>
    <row r="38" spans="1:3">
      <c r="A38" s="152">
        <v>36</v>
      </c>
      <c r="B38" s="152" t="s">
        <v>159</v>
      </c>
      <c r="C38" s="153">
        <v>163</v>
      </c>
    </row>
    <row r="39" spans="1:3">
      <c r="A39" s="152">
        <v>37</v>
      </c>
      <c r="B39" s="155" t="s">
        <v>36</v>
      </c>
      <c r="C39" s="153">
        <v>142</v>
      </c>
    </row>
    <row r="40" spans="1:3">
      <c r="A40" s="152">
        <v>38</v>
      </c>
      <c r="B40" s="152" t="s">
        <v>33</v>
      </c>
      <c r="C40" s="153">
        <v>140</v>
      </c>
    </row>
    <row r="41" spans="1:3">
      <c r="A41" s="152">
        <v>39</v>
      </c>
      <c r="B41" s="152" t="s">
        <v>12</v>
      </c>
      <c r="C41" s="153">
        <v>89</v>
      </c>
    </row>
    <row r="42" spans="1:3">
      <c r="A42" s="152">
        <v>40</v>
      </c>
      <c r="B42" s="152" t="s">
        <v>203</v>
      </c>
      <c r="C42" s="153">
        <v>85</v>
      </c>
    </row>
    <row r="43" spans="1:3">
      <c r="A43" s="152">
        <v>41</v>
      </c>
      <c r="B43" s="152" t="s">
        <v>327</v>
      </c>
      <c r="C43" s="153">
        <v>63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11</vt:i4>
      </vt:variant>
    </vt:vector>
  </HeadingPairs>
  <TitlesOfParts>
    <vt:vector size="11" baseType="lpstr">
      <vt:lpstr>11 - 10D</vt:lpstr>
      <vt:lpstr>09 - 08D</vt:lpstr>
      <vt:lpstr>07 - 06D</vt:lpstr>
      <vt:lpstr>11 - 10K</vt:lpstr>
      <vt:lpstr>09 - 08K</vt:lpstr>
      <vt:lpstr>07 - 06K</vt:lpstr>
      <vt:lpstr>11 - 10C</vt:lpstr>
      <vt:lpstr>09 - 08C</vt:lpstr>
      <vt:lpstr>07 - 06C</vt:lpstr>
      <vt:lpstr>kanoistky 06-11 </vt:lpstr>
      <vt:lpstr>ČP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</dc:creator>
  <cp:lastModifiedBy>PavelH</cp:lastModifiedBy>
  <cp:revision>3</cp:revision>
  <cp:lastPrinted>2021-09-14T11:41:42Z</cp:lastPrinted>
  <dcterms:created xsi:type="dcterms:W3CDTF">2005-06-15T07:41:54Z</dcterms:created>
  <dcterms:modified xsi:type="dcterms:W3CDTF">2024-10-02T13:15:41Z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